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3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4.xml" ContentType="application/vnd.openxmlformats-officedocument.drawing+xml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drawings/drawing6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drawings/drawing7.xml" ContentType="application/vnd.openxmlformats-officedocument.drawing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İkiye Bölme" sheetId="1" r:id="rId1"/>
    <sheet name="Sabit Nokta" sheetId="2" r:id="rId2"/>
    <sheet name="Newton Raphson" sheetId="3" r:id="rId3"/>
    <sheet name="Sekant Yön." sheetId="4" r:id="rId4"/>
    <sheet name="Kiriş" sheetId="5" r:id="rId5"/>
    <sheet name="Jakobi" sheetId="6" r:id="rId6"/>
    <sheet name="Gauss-Seidel" sheetId="7" r:id="rId7"/>
  </sheets>
  <calcPr calcId="144525"/>
</workbook>
</file>

<file path=xl/calcChain.xml><?xml version="1.0" encoding="utf-8"?>
<calcChain xmlns="http://schemas.openxmlformats.org/spreadsheetml/2006/main">
  <c r="E28" i="7" l="1"/>
  <c r="D28" i="7"/>
  <c r="E27" i="7"/>
  <c r="D27" i="7"/>
  <c r="C28" i="7"/>
  <c r="C27" i="7"/>
  <c r="C11" i="7"/>
  <c r="E27" i="6"/>
  <c r="D27" i="6"/>
  <c r="C27" i="6"/>
  <c r="E11" i="6"/>
  <c r="D11" i="6"/>
  <c r="C11" i="6"/>
  <c r="D11" i="7" l="1"/>
  <c r="E11" i="7" s="1"/>
  <c r="C29" i="7"/>
  <c r="D28" i="6"/>
  <c r="C28" i="6"/>
  <c r="E28" i="6"/>
  <c r="C29" i="6" s="1"/>
  <c r="D12" i="6"/>
  <c r="E12" i="6"/>
  <c r="C12" i="6"/>
  <c r="E13" i="6" s="1"/>
  <c r="D29" i="7" l="1"/>
  <c r="E29" i="7" s="1"/>
  <c r="C30" i="7" s="1"/>
  <c r="E29" i="6"/>
  <c r="D30" i="6" s="1"/>
  <c r="D29" i="6"/>
  <c r="E30" i="6" s="1"/>
  <c r="C13" i="6"/>
  <c r="D13" i="6"/>
  <c r="C14" i="6" s="1"/>
  <c r="D14" i="6"/>
  <c r="C8" i="4"/>
  <c r="E8" i="4" s="1"/>
  <c r="F7" i="4"/>
  <c r="E7" i="4"/>
  <c r="G8" i="5"/>
  <c r="E8" i="5"/>
  <c r="C8" i="5"/>
  <c r="E6" i="5"/>
  <c r="D7" i="5"/>
  <c r="D8" i="5" s="1"/>
  <c r="F6" i="5"/>
  <c r="D30" i="7" l="1"/>
  <c r="E30" i="7" s="1"/>
  <c r="C31" i="7" s="1"/>
  <c r="C30" i="6"/>
  <c r="D31" i="6" s="1"/>
  <c r="C31" i="6"/>
  <c r="E31" i="6"/>
  <c r="E14" i="6"/>
  <c r="C15" i="6" s="1"/>
  <c r="D15" i="6"/>
  <c r="E15" i="6"/>
  <c r="G7" i="4"/>
  <c r="D8" i="4" s="1"/>
  <c r="C9" i="4" s="1"/>
  <c r="E9" i="4" s="1"/>
  <c r="F8" i="4"/>
  <c r="G8" i="4" s="1"/>
  <c r="D9" i="4" s="1"/>
  <c r="F8" i="5"/>
  <c r="D9" i="5"/>
  <c r="F7" i="5"/>
  <c r="D31" i="7" l="1"/>
  <c r="E31" i="7" s="1"/>
  <c r="C10" i="4"/>
  <c r="E10" i="4" s="1"/>
  <c r="F9" i="4"/>
  <c r="G9" i="4" s="1"/>
  <c r="D10" i="5"/>
  <c r="F10" i="5" s="1"/>
  <c r="F9" i="5"/>
  <c r="C8" i="3"/>
  <c r="C7" i="3"/>
  <c r="C20" i="3"/>
  <c r="C19" i="3"/>
  <c r="E29" i="3"/>
  <c r="D29" i="3"/>
  <c r="C30" i="3" s="1"/>
  <c r="D30" i="3" s="1"/>
  <c r="C31" i="3" s="1"/>
  <c r="D31" i="3" s="1"/>
  <c r="C32" i="3" l="1"/>
  <c r="D32" i="3" s="1"/>
  <c r="D18" i="3"/>
  <c r="E18" i="3" s="1"/>
  <c r="D6" i="3"/>
  <c r="E6" i="3" s="1"/>
  <c r="D8" i="3"/>
  <c r="E8" i="3" l="1"/>
  <c r="C9" i="3"/>
  <c r="D7" i="3"/>
  <c r="E7" i="3" s="1"/>
  <c r="D20" i="3"/>
  <c r="D19" i="3"/>
  <c r="E19" i="3" s="1"/>
  <c r="D9" i="3"/>
  <c r="F7" i="1"/>
  <c r="E23" i="2"/>
  <c r="E24" i="2"/>
  <c r="E25" i="2"/>
  <c r="E26" i="2"/>
  <c r="E27" i="2"/>
  <c r="E28" i="2"/>
  <c r="E29" i="2"/>
  <c r="E30" i="2"/>
  <c r="E31" i="2"/>
  <c r="E22" i="2"/>
  <c r="C24" i="2"/>
  <c r="D24" i="2"/>
  <c r="C25" i="2"/>
  <c r="D25" i="2" s="1"/>
  <c r="C26" i="2" s="1"/>
  <c r="D23" i="2"/>
  <c r="C23" i="2"/>
  <c r="D22" i="2"/>
  <c r="E6" i="2"/>
  <c r="E7" i="2"/>
  <c r="E8" i="2"/>
  <c r="E9" i="2"/>
  <c r="E10" i="2"/>
  <c r="E11" i="2"/>
  <c r="E12" i="2"/>
  <c r="E13" i="2"/>
  <c r="E14" i="2"/>
  <c r="D6" i="2"/>
  <c r="C7" i="2"/>
  <c r="D7" i="2" s="1"/>
  <c r="C8" i="2" s="1"/>
  <c r="I17" i="1"/>
  <c r="H17" i="1"/>
  <c r="D17" i="1"/>
  <c r="C17" i="1"/>
  <c r="I16" i="1"/>
  <c r="H16" i="1"/>
  <c r="G16" i="1"/>
  <c r="F16" i="1"/>
  <c r="E16" i="1"/>
  <c r="I6" i="1"/>
  <c r="I7" i="1"/>
  <c r="I8" i="1"/>
  <c r="I9" i="1"/>
  <c r="I10" i="1"/>
  <c r="I5" i="1"/>
  <c r="D6" i="1"/>
  <c r="C6" i="1"/>
  <c r="H5" i="1"/>
  <c r="G5" i="1"/>
  <c r="F5" i="1"/>
  <c r="E5" i="1"/>
  <c r="E9" i="3" l="1"/>
  <c r="C10" i="3"/>
  <c r="E20" i="3"/>
  <c r="C21" i="3"/>
  <c r="D10" i="3"/>
  <c r="E10" i="3" s="1"/>
  <c r="D21" i="3"/>
  <c r="D26" i="2"/>
  <c r="C27" i="2" s="1"/>
  <c r="D8" i="2"/>
  <c r="C9" i="2" s="1"/>
  <c r="D9" i="2"/>
  <c r="C10" i="2" s="1"/>
  <c r="F17" i="1"/>
  <c r="F6" i="1"/>
  <c r="E21" i="3" l="1"/>
  <c r="C22" i="3"/>
  <c r="D22" i="3" s="1"/>
  <c r="E22" i="3" s="1"/>
  <c r="D27" i="2"/>
  <c r="C28" i="2" s="1"/>
  <c r="D10" i="2"/>
  <c r="C11" i="2" s="1"/>
  <c r="G6" i="1"/>
  <c r="E6" i="1"/>
  <c r="D28" i="2" l="1"/>
  <c r="C29" i="2" s="1"/>
  <c r="D11" i="2"/>
  <c r="C12" i="2" s="1"/>
  <c r="H6" i="1"/>
  <c r="D29" i="2" l="1"/>
  <c r="C30" i="2" s="1"/>
  <c r="D12" i="2"/>
  <c r="C13" i="2" s="1"/>
  <c r="C7" i="1"/>
  <c r="D7" i="1"/>
  <c r="D30" i="2" l="1"/>
  <c r="C31" i="2" s="1"/>
  <c r="D13" i="2"/>
  <c r="C14" i="2" s="1"/>
  <c r="G7" i="1"/>
  <c r="E7" i="1"/>
  <c r="D31" i="2" l="1"/>
  <c r="D14" i="2"/>
  <c r="H7" i="1"/>
  <c r="D8" i="1" l="1"/>
  <c r="C8" i="1"/>
  <c r="E8" i="1" s="1"/>
  <c r="G8" i="1" l="1"/>
  <c r="F8" i="1"/>
  <c r="H8" i="1" l="1"/>
  <c r="C9" i="1" l="1"/>
  <c r="D9" i="1"/>
  <c r="F9" i="1" s="1"/>
  <c r="E9" i="1" l="1"/>
  <c r="G9" i="1"/>
  <c r="H9" i="1" l="1"/>
  <c r="D10" i="1" l="1"/>
  <c r="F10" i="1" s="1"/>
  <c r="C10" i="1"/>
  <c r="E10" i="1" l="1"/>
  <c r="G10" i="1"/>
  <c r="H10" i="1" l="1"/>
  <c r="E17" i="1"/>
  <c r="G17" i="1"/>
  <c r="C18" i="1" l="1"/>
  <c r="D18" i="1"/>
  <c r="F18" i="1" s="1"/>
  <c r="E18" i="1" l="1"/>
  <c r="G18" i="1"/>
  <c r="H18" i="1" s="1"/>
  <c r="I18" i="1" l="1"/>
  <c r="D19" i="1" l="1"/>
  <c r="F19" i="1" s="1"/>
  <c r="C19" i="1"/>
  <c r="G19" i="1" l="1"/>
  <c r="H19" i="1" s="1"/>
  <c r="E19" i="1"/>
  <c r="I19" i="1" l="1"/>
  <c r="D20" i="1" l="1"/>
  <c r="F20" i="1" s="1"/>
  <c r="C20" i="1"/>
  <c r="E20" i="1" l="1"/>
  <c r="G20" i="1"/>
  <c r="H20" i="1" s="1"/>
  <c r="I20" i="1" l="1"/>
  <c r="D21" i="1" l="1"/>
  <c r="F21" i="1" s="1"/>
  <c r="C21" i="1"/>
  <c r="E21" i="1" l="1"/>
  <c r="G21" i="1"/>
  <c r="H21" i="1" s="1"/>
  <c r="I21" i="1" l="1"/>
  <c r="E30" i="3"/>
  <c r="E31" i="3"/>
  <c r="E32" i="3"/>
  <c r="D10" i="4" l="1"/>
  <c r="F10" i="4" l="1"/>
  <c r="G10" i="4" s="1"/>
  <c r="D11" i="4" s="1"/>
  <c r="C11" i="4"/>
  <c r="E11" i="4" s="1"/>
  <c r="G11" i="4" l="1"/>
  <c r="F11" i="4"/>
  <c r="G6" i="5"/>
  <c r="C7" i="5"/>
  <c r="E7" i="5" s="1"/>
  <c r="G7" i="5" l="1"/>
  <c r="C9" i="5" l="1"/>
  <c r="E9" i="5" l="1"/>
  <c r="G9" i="5"/>
  <c r="C10" i="5" s="1"/>
  <c r="E10" i="5" l="1"/>
  <c r="G10" i="5"/>
  <c r="C12" i="7"/>
  <c r="D12" i="7" l="1"/>
  <c r="E12" i="7" l="1"/>
  <c r="C13" i="7" s="1"/>
  <c r="D13" i="7" l="1"/>
  <c r="E13" i="7"/>
  <c r="C14" i="7" s="1"/>
  <c r="D14" i="7" s="1"/>
  <c r="E14" i="7" s="1"/>
  <c r="C15" i="7" s="1"/>
  <c r="D15" i="7" s="1"/>
  <c r="E15" i="7" s="1"/>
</calcChain>
</file>

<file path=xl/sharedStrings.xml><?xml version="1.0" encoding="utf-8"?>
<sst xmlns="http://schemas.openxmlformats.org/spreadsheetml/2006/main" count="146" uniqueCount="37">
  <si>
    <t>alt sınır</t>
  </si>
  <si>
    <t>üst sınır</t>
  </si>
  <si>
    <t>f(alt sınır)</t>
  </si>
  <si>
    <t>f(üst sınır)</t>
  </si>
  <si>
    <t>İkiye bölme</t>
  </si>
  <si>
    <t>1. adım</t>
  </si>
  <si>
    <t>2. adım</t>
  </si>
  <si>
    <t>3. adım</t>
  </si>
  <si>
    <t>4. adım</t>
  </si>
  <si>
    <t>5. adım</t>
  </si>
  <si>
    <t>6. adım</t>
  </si>
  <si>
    <t>7. adım</t>
  </si>
  <si>
    <t>8. adım</t>
  </si>
  <si>
    <t>f(ikiye bölme)</t>
  </si>
  <si>
    <t>9. adım</t>
  </si>
  <si>
    <t>10. adım</t>
  </si>
  <si>
    <t>Yaklaşık Değer = 1,6183033989</t>
  </si>
  <si>
    <t>Yaklaşık Değer = 0,739085133</t>
  </si>
  <si>
    <t>i</t>
  </si>
  <si>
    <r>
      <t>x</t>
    </r>
    <r>
      <rPr>
        <vertAlign val="subscript"/>
        <sz val="11.5"/>
        <color theme="1"/>
        <rFont val="Cambria"/>
        <family val="1"/>
        <charset val="162"/>
      </rPr>
      <t>i</t>
    </r>
  </si>
  <si>
    <t>Yaklaşık Değer = 1,618033</t>
  </si>
  <si>
    <t>Yaklaşık Değer = 0,653280</t>
  </si>
  <si>
    <t>Bağıl Hata Oranı (%)</t>
  </si>
  <si>
    <r>
      <rPr>
        <sz val="11"/>
        <color rgb="FFFF0000"/>
        <rFont val="Calibri"/>
        <family val="2"/>
        <charset val="162"/>
        <scheme val="minor"/>
      </rPr>
      <t>Not:</t>
    </r>
    <r>
      <rPr>
        <sz val="11"/>
        <color theme="1"/>
        <rFont val="Calibri"/>
        <family val="2"/>
        <charset val="162"/>
        <scheme val="minor"/>
      </rPr>
      <t xml:space="preserve"> Başka örnekleri çözmek için sarı temaları verilen değerlerdeki fx  işlemlerini değiştirmek yeterlidir.</t>
    </r>
  </si>
  <si>
    <t>Yaklaşık Değer = 1,619061287</t>
  </si>
  <si>
    <t>Yaklaşık Değer = 1,512134552</t>
  </si>
  <si>
    <t>Yaklaşık Değer = 2,236067977</t>
  </si>
  <si>
    <r>
      <t>x</t>
    </r>
    <r>
      <rPr>
        <vertAlign val="subscript"/>
        <sz val="11.5"/>
        <color theme="1"/>
        <rFont val="Cambria"/>
        <family val="1"/>
        <charset val="162"/>
      </rPr>
      <t>i-1</t>
    </r>
  </si>
  <si>
    <t>f(xi-1)</t>
  </si>
  <si>
    <t>f(xi)</t>
  </si>
  <si>
    <t>xi+1</t>
  </si>
  <si>
    <t xml:space="preserve">Yaklaşık Değer = 2,09455 </t>
  </si>
  <si>
    <t>Yaklaşık Değer = 2,093883708</t>
  </si>
  <si>
    <t>x</t>
  </si>
  <si>
    <t>y</t>
  </si>
  <si>
    <t>z</t>
  </si>
  <si>
    <t>0. adım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</si>
</sst>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"/>
  </numFmts>
  <fonts count="4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.5"/>
      <color theme="1"/>
      <name val="Cambria"/>
      <family val="1"/>
      <charset val="162"/>
    </font>
    <font>
      <vertAlign val="subscript"/>
      <sz val="11.5"/>
      <color theme="1"/>
      <name val="Cambria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/>
    <xf numFmtId="0" fontId="0" fillId="0" borderId="0" xfId="0" applyNumberFormat="1" applyAlignment="1">
      <alignment horizontal="center" wrapText="1"/>
    </xf>
    <xf numFmtId="0" fontId="0" fillId="2" borderId="0" xfId="0" applyFill="1"/>
    <xf numFmtId="0" fontId="0" fillId="0" borderId="0" xfId="0" applyFill="1"/>
    <xf numFmtId="2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image" Target="../media/image4.wmf"/><Relationship Id="rId1" Type="http://schemas.openxmlformats.org/officeDocument/2006/relationships/image" Target="../media/image3.wmf"/><Relationship Id="rId4" Type="http://schemas.openxmlformats.org/officeDocument/2006/relationships/image" Target="../media/image6.w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wmf"/><Relationship Id="rId2" Type="http://schemas.openxmlformats.org/officeDocument/2006/relationships/image" Target="../media/image8.wmf"/><Relationship Id="rId1" Type="http://schemas.openxmlformats.org/officeDocument/2006/relationships/image" Target="../media/image7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w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14.wmf"/><Relationship Id="rId2" Type="http://schemas.openxmlformats.org/officeDocument/2006/relationships/image" Target="../media/image13.wmf"/><Relationship Id="rId1" Type="http://schemas.openxmlformats.org/officeDocument/2006/relationships/image" Target="../media/image12.wmf"/><Relationship Id="rId6" Type="http://schemas.openxmlformats.org/officeDocument/2006/relationships/image" Target="../media/image17.wmf"/><Relationship Id="rId5" Type="http://schemas.openxmlformats.org/officeDocument/2006/relationships/image" Target="../media/image16.wmf"/><Relationship Id="rId4" Type="http://schemas.openxmlformats.org/officeDocument/2006/relationships/image" Target="../media/image15.w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wmf"/><Relationship Id="rId2" Type="http://schemas.openxmlformats.org/officeDocument/2006/relationships/image" Target="../media/image18.wmf"/><Relationship Id="rId1" Type="http://schemas.openxmlformats.org/officeDocument/2006/relationships/image" Target="../media/image12.wmf"/><Relationship Id="rId6" Type="http://schemas.openxmlformats.org/officeDocument/2006/relationships/image" Target="../media/image21.wmf"/><Relationship Id="rId5" Type="http://schemas.openxmlformats.org/officeDocument/2006/relationships/image" Target="../media/image20.wmf"/><Relationship Id="rId4" Type="http://schemas.openxmlformats.org/officeDocument/2006/relationships/image" Target="../media/image15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3</xdr:col>
          <xdr:colOff>447675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12</xdr:row>
          <xdr:rowOff>0</xdr:rowOff>
        </xdr:from>
        <xdr:to>
          <xdr:col>3</xdr:col>
          <xdr:colOff>114300</xdr:colOff>
          <xdr:row>12</xdr:row>
          <xdr:rowOff>209550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0</xdr:row>
          <xdr:rowOff>219075</xdr:rowOff>
        </xdr:from>
        <xdr:to>
          <xdr:col>2</xdr:col>
          <xdr:colOff>981075</xdr:colOff>
          <xdr:row>1</xdr:row>
          <xdr:rowOff>190500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0</xdr:rowOff>
        </xdr:from>
        <xdr:to>
          <xdr:col>2</xdr:col>
          <xdr:colOff>914400</xdr:colOff>
          <xdr:row>3</xdr:row>
          <xdr:rowOff>19050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</xdr:row>
          <xdr:rowOff>0</xdr:rowOff>
        </xdr:from>
        <xdr:to>
          <xdr:col>2</xdr:col>
          <xdr:colOff>942975</xdr:colOff>
          <xdr:row>16</xdr:row>
          <xdr:rowOff>200025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</xdr:row>
          <xdr:rowOff>0</xdr:rowOff>
        </xdr:from>
        <xdr:to>
          <xdr:col>3</xdr:col>
          <xdr:colOff>95250</xdr:colOff>
          <xdr:row>18</xdr:row>
          <xdr:rowOff>171450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</xdr:row>
          <xdr:rowOff>0</xdr:rowOff>
        </xdr:from>
        <xdr:to>
          <xdr:col>2</xdr:col>
          <xdr:colOff>847725</xdr:colOff>
          <xdr:row>3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19050</xdr:colOff>
          <xdr:row>15</xdr:row>
          <xdr:rowOff>9525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</xdr:row>
          <xdr:rowOff>0</xdr:rowOff>
        </xdr:from>
        <xdr:to>
          <xdr:col>2</xdr:col>
          <xdr:colOff>762000</xdr:colOff>
          <xdr:row>26</xdr:row>
          <xdr:rowOff>9525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</xdr:row>
          <xdr:rowOff>0</xdr:rowOff>
        </xdr:from>
        <xdr:to>
          <xdr:col>2</xdr:col>
          <xdr:colOff>0</xdr:colOff>
          <xdr:row>4</xdr:row>
          <xdr:rowOff>9525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0</xdr:rowOff>
        </xdr:from>
        <xdr:to>
          <xdr:col>2</xdr:col>
          <xdr:colOff>457200</xdr:colOff>
          <xdr:row>3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0</xdr:rowOff>
        </xdr:from>
        <xdr:to>
          <xdr:col>3</xdr:col>
          <xdr:colOff>485775</xdr:colOff>
          <xdr:row>3</xdr:row>
          <xdr:rowOff>180975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</xdr:row>
          <xdr:rowOff>57150</xdr:rowOff>
        </xdr:from>
        <xdr:to>
          <xdr:col>3</xdr:col>
          <xdr:colOff>561975</xdr:colOff>
          <xdr:row>6</xdr:row>
          <xdr:rowOff>19050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</xdr:row>
          <xdr:rowOff>47625</xdr:rowOff>
        </xdr:from>
        <xdr:to>
          <xdr:col>3</xdr:col>
          <xdr:colOff>523875</xdr:colOff>
          <xdr:row>8</xdr:row>
          <xdr:rowOff>9525</xdr:rowOff>
        </xdr:to>
        <xdr:sp macro="" textlink="">
          <xdr:nvSpPr>
            <xdr:cNvPr id="6154" name="Object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</xdr:row>
          <xdr:rowOff>0</xdr:rowOff>
        </xdr:from>
        <xdr:to>
          <xdr:col>3</xdr:col>
          <xdr:colOff>66675</xdr:colOff>
          <xdr:row>19</xdr:row>
          <xdr:rowOff>9525</xdr:rowOff>
        </xdr:to>
        <xdr:sp macro="" textlink="">
          <xdr:nvSpPr>
            <xdr:cNvPr id="6161" name="Object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0</xdr:rowOff>
        </xdr:from>
        <xdr:to>
          <xdr:col>3</xdr:col>
          <xdr:colOff>85725</xdr:colOff>
          <xdr:row>23</xdr:row>
          <xdr:rowOff>9525</xdr:rowOff>
        </xdr:to>
        <xdr:sp macro="" textlink="">
          <xdr:nvSpPr>
            <xdr:cNvPr id="6163" name="Object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0</xdr:rowOff>
        </xdr:from>
        <xdr:to>
          <xdr:col>3</xdr:col>
          <xdr:colOff>19050</xdr:colOff>
          <xdr:row>21</xdr:row>
          <xdr:rowOff>9525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</xdr:row>
          <xdr:rowOff>0</xdr:rowOff>
        </xdr:from>
        <xdr:to>
          <xdr:col>3</xdr:col>
          <xdr:colOff>485775</xdr:colOff>
          <xdr:row>3</xdr:row>
          <xdr:rowOff>180975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3</xdr:col>
          <xdr:colOff>542925</xdr:colOff>
          <xdr:row>5</xdr:row>
          <xdr:rowOff>171450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</xdr:row>
          <xdr:rowOff>0</xdr:rowOff>
        </xdr:from>
        <xdr:to>
          <xdr:col>4</xdr:col>
          <xdr:colOff>76200</xdr:colOff>
          <xdr:row>7</xdr:row>
          <xdr:rowOff>171450</xdr:rowOff>
        </xdr:to>
        <xdr:sp macro="" textlink="">
          <xdr:nvSpPr>
            <xdr:cNvPr id="7180" name="Object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17</xdr:row>
          <xdr:rowOff>0</xdr:rowOff>
        </xdr:from>
        <xdr:to>
          <xdr:col>3</xdr:col>
          <xdr:colOff>352425</xdr:colOff>
          <xdr:row>19</xdr:row>
          <xdr:rowOff>9525</xdr:rowOff>
        </xdr:to>
        <xdr:sp macro="" textlink="">
          <xdr:nvSpPr>
            <xdr:cNvPr id="7181" name="Object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</xdr:row>
          <xdr:rowOff>0</xdr:rowOff>
        </xdr:from>
        <xdr:to>
          <xdr:col>3</xdr:col>
          <xdr:colOff>400050</xdr:colOff>
          <xdr:row>21</xdr:row>
          <xdr:rowOff>9525</xdr:rowOff>
        </xdr:to>
        <xdr:sp macro="" textlink="">
          <xdr:nvSpPr>
            <xdr:cNvPr id="7182" name="Object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21</xdr:row>
          <xdr:rowOff>0</xdr:rowOff>
        </xdr:from>
        <xdr:to>
          <xdr:col>3</xdr:col>
          <xdr:colOff>581025</xdr:colOff>
          <xdr:row>23</xdr:row>
          <xdr:rowOff>9525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wmf"/><Relationship Id="rId3" Type="http://schemas.openxmlformats.org/officeDocument/2006/relationships/oleObject" Target="../embeddings/oleObject3.bin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image" Target="../media/image4.wmf"/><Relationship Id="rId5" Type="http://schemas.openxmlformats.org/officeDocument/2006/relationships/oleObject" Target="../embeddings/oleObject4.bin"/><Relationship Id="rId10" Type="http://schemas.openxmlformats.org/officeDocument/2006/relationships/image" Target="../media/image6.wmf"/><Relationship Id="rId4" Type="http://schemas.openxmlformats.org/officeDocument/2006/relationships/image" Target="../media/image3.wmf"/><Relationship Id="rId9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8.w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7.wmf"/><Relationship Id="rId4" Type="http://schemas.openxmlformats.org/officeDocument/2006/relationships/oleObject" Target="../embeddings/oleObject7.bin"/><Relationship Id="rId9" Type="http://schemas.openxmlformats.org/officeDocument/2006/relationships/image" Target="../media/image9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0.wmf"/><Relationship Id="rId4" Type="http://schemas.openxmlformats.org/officeDocument/2006/relationships/oleObject" Target="../embeddings/oleObject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1.w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.bin"/><Relationship Id="rId13" Type="http://schemas.openxmlformats.org/officeDocument/2006/relationships/image" Target="../media/image16.wmf"/><Relationship Id="rId3" Type="http://schemas.openxmlformats.org/officeDocument/2006/relationships/vmlDrawing" Target="../drawings/vmlDrawing6.vml"/><Relationship Id="rId7" Type="http://schemas.openxmlformats.org/officeDocument/2006/relationships/image" Target="../media/image13.wmf"/><Relationship Id="rId12" Type="http://schemas.openxmlformats.org/officeDocument/2006/relationships/oleObject" Target="../embeddings/oleObject16.bin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3.bin"/><Relationship Id="rId11" Type="http://schemas.openxmlformats.org/officeDocument/2006/relationships/image" Target="../media/image15.wmf"/><Relationship Id="rId5" Type="http://schemas.openxmlformats.org/officeDocument/2006/relationships/image" Target="../media/image12.wmf"/><Relationship Id="rId15" Type="http://schemas.openxmlformats.org/officeDocument/2006/relationships/image" Target="../media/image17.wmf"/><Relationship Id="rId10" Type="http://schemas.openxmlformats.org/officeDocument/2006/relationships/oleObject" Target="../embeddings/oleObject15.bin"/><Relationship Id="rId4" Type="http://schemas.openxmlformats.org/officeDocument/2006/relationships/oleObject" Target="../embeddings/oleObject12.bin"/><Relationship Id="rId9" Type="http://schemas.openxmlformats.org/officeDocument/2006/relationships/image" Target="../media/image14.wmf"/><Relationship Id="rId14" Type="http://schemas.openxmlformats.org/officeDocument/2006/relationships/oleObject" Target="../embeddings/oleObject17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wmf"/><Relationship Id="rId13" Type="http://schemas.openxmlformats.org/officeDocument/2006/relationships/oleObject" Target="../embeddings/oleObject23.bin"/><Relationship Id="rId3" Type="http://schemas.openxmlformats.org/officeDocument/2006/relationships/oleObject" Target="../embeddings/oleObject18.bin"/><Relationship Id="rId7" Type="http://schemas.openxmlformats.org/officeDocument/2006/relationships/oleObject" Target="../embeddings/oleObject20.bin"/><Relationship Id="rId12" Type="http://schemas.openxmlformats.org/officeDocument/2006/relationships/image" Target="../media/image20.wmf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image" Target="../media/image18.wmf"/><Relationship Id="rId11" Type="http://schemas.openxmlformats.org/officeDocument/2006/relationships/oleObject" Target="../embeddings/oleObject22.bin"/><Relationship Id="rId5" Type="http://schemas.openxmlformats.org/officeDocument/2006/relationships/oleObject" Target="../embeddings/oleObject19.bin"/><Relationship Id="rId10" Type="http://schemas.openxmlformats.org/officeDocument/2006/relationships/image" Target="../media/image15.wmf"/><Relationship Id="rId4" Type="http://schemas.openxmlformats.org/officeDocument/2006/relationships/image" Target="../media/image12.wmf"/><Relationship Id="rId9" Type="http://schemas.openxmlformats.org/officeDocument/2006/relationships/oleObject" Target="../embeddings/oleObject21.bin"/><Relationship Id="rId14" Type="http://schemas.openxmlformats.org/officeDocument/2006/relationships/image" Target="../media/image2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1"/>
  <sheetViews>
    <sheetView tabSelected="1" zoomScale="130" zoomScaleNormal="130" workbookViewId="0">
      <selection activeCell="B1" sqref="B1"/>
    </sheetView>
  </sheetViews>
  <sheetFormatPr defaultRowHeight="15" x14ac:dyDescent="0.25"/>
  <cols>
    <col min="1" max="1" width="2.5703125" customWidth="1"/>
    <col min="2" max="2" width="7.85546875" customWidth="1"/>
    <col min="3" max="3" width="10.7109375" customWidth="1"/>
    <col min="4" max="4" width="11.140625" customWidth="1"/>
    <col min="5" max="6" width="14.7109375" customWidth="1"/>
    <col min="7" max="7" width="11.140625" customWidth="1"/>
    <col min="8" max="8" width="14.7109375" customWidth="1"/>
    <col min="9" max="9" width="10.7109375" style="3" customWidth="1"/>
    <col min="10" max="10" width="3.5703125" customWidth="1"/>
    <col min="11" max="11" width="5.28515625" customWidth="1"/>
    <col min="12" max="13" width="11.5703125" customWidth="1"/>
  </cols>
  <sheetData>
    <row r="1" spans="2:13" ht="18" customHeight="1" x14ac:dyDescent="0.25"/>
    <row r="2" spans="2:13" ht="18" customHeight="1" x14ac:dyDescent="0.25">
      <c r="C2" s="16"/>
      <c r="D2" s="16"/>
      <c r="E2" t="s">
        <v>16</v>
      </c>
    </row>
    <row r="3" spans="2:13" ht="18" customHeight="1" x14ac:dyDescent="0.25"/>
    <row r="4" spans="2:13" ht="31.5" customHeight="1" thickBot="1" x14ac:dyDescent="0.3"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13</v>
      </c>
      <c r="I4" s="7" t="s">
        <v>22</v>
      </c>
    </row>
    <row r="5" spans="2:13" ht="18" customHeight="1" x14ac:dyDescent="0.25">
      <c r="B5" t="s">
        <v>5</v>
      </c>
      <c r="C5">
        <v>1</v>
      </c>
      <c r="D5">
        <v>2</v>
      </c>
      <c r="E5" s="8">
        <f t="shared" ref="E5:F7" si="0">C5^3-2*C5-1</f>
        <v>-2</v>
      </c>
      <c r="F5" s="8">
        <f t="shared" si="0"/>
        <v>3</v>
      </c>
      <c r="G5" s="9">
        <f>(C5+D5)/2</f>
        <v>1.5</v>
      </c>
      <c r="H5" s="9">
        <f>G5^3-2*G5-1</f>
        <v>-0.625</v>
      </c>
      <c r="I5" s="10">
        <f>ABS((1.6183033989-G5)/1.6183033989)*100</f>
        <v>7.3103349458706974</v>
      </c>
      <c r="L5" s="17" t="s">
        <v>23</v>
      </c>
      <c r="M5" s="18"/>
    </row>
    <row r="6" spans="2:13" ht="18" customHeight="1" x14ac:dyDescent="0.25">
      <c r="B6" t="s">
        <v>6</v>
      </c>
      <c r="C6" s="9">
        <f>IF(H5&lt;0,G5,C5)</f>
        <v>1.5</v>
      </c>
      <c r="D6" s="9">
        <f>IF(H5&gt;0,G5,D5)</f>
        <v>2</v>
      </c>
      <c r="E6">
        <f t="shared" si="0"/>
        <v>-0.625</v>
      </c>
      <c r="F6">
        <f t="shared" si="0"/>
        <v>3</v>
      </c>
      <c r="G6">
        <f>(C6+D6)/2</f>
        <v>1.75</v>
      </c>
      <c r="H6">
        <f>G6^3-2*G6-1</f>
        <v>0.859375</v>
      </c>
      <c r="I6" s="3">
        <f t="shared" ref="I6:I10" si="1">ABS((1.6183033989-G6)/1.6183033989)*100</f>
        <v>8.1379425631508528</v>
      </c>
      <c r="L6" s="19"/>
      <c r="M6" s="20"/>
    </row>
    <row r="7" spans="2:13" ht="18" customHeight="1" x14ac:dyDescent="0.25">
      <c r="B7" t="s">
        <v>7</v>
      </c>
      <c r="C7">
        <f>IF(H6&lt;0,G6,C6)</f>
        <v>1.5</v>
      </c>
      <c r="D7">
        <f>IF(H6&gt;0,G6,D6)</f>
        <v>1.75</v>
      </c>
      <c r="E7">
        <f t="shared" si="0"/>
        <v>-0.625</v>
      </c>
      <c r="F7">
        <f t="shared" si="0"/>
        <v>0.859375</v>
      </c>
      <c r="G7">
        <f>(C7+D7)/2</f>
        <v>1.625</v>
      </c>
      <c r="H7">
        <f>G7^3-2*G7-1</f>
        <v>4.1015625E-2</v>
      </c>
      <c r="I7" s="3">
        <f t="shared" si="1"/>
        <v>0.41380380864007793</v>
      </c>
      <c r="L7" s="19"/>
      <c r="M7" s="20"/>
    </row>
    <row r="8" spans="2:13" ht="18" customHeight="1" x14ac:dyDescent="0.25">
      <c r="B8" t="s">
        <v>8</v>
      </c>
      <c r="C8">
        <f t="shared" ref="C8:C10" si="2">IF(H7&lt;0,G7,C7)</f>
        <v>1.5</v>
      </c>
      <c r="D8">
        <f t="shared" ref="D8:D10" si="3">IF(H7&gt;0,G7,D7)</f>
        <v>1.625</v>
      </c>
      <c r="E8">
        <f t="shared" ref="E8:E10" si="4">C8^3-2*C8-1</f>
        <v>-0.625</v>
      </c>
      <c r="F8">
        <f t="shared" ref="F8:F10" si="5">D8^3-2*D8-1</f>
        <v>4.1015625E-2</v>
      </c>
      <c r="G8">
        <f t="shared" ref="G8:G10" si="6">(C8+D8)/2</f>
        <v>1.5625</v>
      </c>
      <c r="H8">
        <f t="shared" ref="H8:H10" si="7">G8^3-2*G8-1</f>
        <v>-0.310302734375</v>
      </c>
      <c r="I8" s="3">
        <f t="shared" si="1"/>
        <v>3.4482655686153092</v>
      </c>
      <c r="L8" s="19"/>
      <c r="M8" s="20"/>
    </row>
    <row r="9" spans="2:13" ht="18" customHeight="1" thickBot="1" x14ac:dyDescent="0.3">
      <c r="B9" t="s">
        <v>9</v>
      </c>
      <c r="C9">
        <f t="shared" si="2"/>
        <v>1.5625</v>
      </c>
      <c r="D9">
        <f t="shared" si="3"/>
        <v>1.625</v>
      </c>
      <c r="E9">
        <f t="shared" si="4"/>
        <v>-0.310302734375</v>
      </c>
      <c r="F9">
        <f t="shared" si="5"/>
        <v>4.1015625E-2</v>
      </c>
      <c r="G9">
        <f t="shared" si="6"/>
        <v>1.59375</v>
      </c>
      <c r="H9">
        <f t="shared" si="7"/>
        <v>-0.139312744140625</v>
      </c>
      <c r="I9" s="3">
        <f t="shared" si="1"/>
        <v>1.517230879987616</v>
      </c>
      <c r="L9" s="21"/>
      <c r="M9" s="22"/>
    </row>
    <row r="10" spans="2:13" ht="18" customHeight="1" x14ac:dyDescent="0.25">
      <c r="B10" t="s">
        <v>10</v>
      </c>
      <c r="C10">
        <f t="shared" si="2"/>
        <v>1.59375</v>
      </c>
      <c r="D10">
        <f t="shared" si="3"/>
        <v>1.625</v>
      </c>
      <c r="E10">
        <f t="shared" si="4"/>
        <v>-0.139312744140625</v>
      </c>
      <c r="F10">
        <f t="shared" si="5"/>
        <v>4.1015625E-2</v>
      </c>
      <c r="G10">
        <f t="shared" si="6"/>
        <v>1.609375</v>
      </c>
      <c r="H10">
        <f t="shared" si="7"/>
        <v>-5.0327301025390625E-2</v>
      </c>
      <c r="I10" s="3">
        <f t="shared" si="1"/>
        <v>0.55171353567376902</v>
      </c>
      <c r="L10" s="6"/>
      <c r="M10" s="6"/>
    </row>
    <row r="11" spans="2:13" ht="18" customHeight="1" x14ac:dyDescent="0.25">
      <c r="L11" s="6"/>
      <c r="M11" s="6"/>
    </row>
    <row r="12" spans="2:13" ht="18" customHeight="1" x14ac:dyDescent="0.25">
      <c r="H12" s="1"/>
      <c r="L12" s="6"/>
      <c r="M12" s="6"/>
    </row>
    <row r="13" spans="2:13" ht="18" customHeight="1" x14ac:dyDescent="0.25">
      <c r="C13" s="16"/>
      <c r="D13" s="16"/>
      <c r="E13" t="s">
        <v>17</v>
      </c>
      <c r="L13" s="6"/>
      <c r="M13" s="6"/>
    </row>
    <row r="14" spans="2:13" ht="18" customHeight="1" x14ac:dyDescent="0.25">
      <c r="L14" s="6"/>
      <c r="M14" s="6"/>
    </row>
    <row r="15" spans="2:13" ht="29.25" customHeight="1" x14ac:dyDescent="0.25">
      <c r="C15" s="1" t="s">
        <v>0</v>
      </c>
      <c r="D15" s="1" t="s">
        <v>1</v>
      </c>
      <c r="E15" s="1" t="s">
        <v>2</v>
      </c>
      <c r="F15" s="1" t="s">
        <v>3</v>
      </c>
      <c r="G15" s="1" t="s">
        <v>4</v>
      </c>
      <c r="H15" s="1" t="s">
        <v>13</v>
      </c>
      <c r="I15" s="7" t="s">
        <v>22</v>
      </c>
    </row>
    <row r="16" spans="2:13" ht="18" customHeight="1" x14ac:dyDescent="0.25">
      <c r="B16" t="s">
        <v>5</v>
      </c>
      <c r="C16">
        <v>0</v>
      </c>
      <c r="D16">
        <v>1</v>
      </c>
      <c r="E16" s="8">
        <f>C16-COS(C16)</f>
        <v>-1</v>
      </c>
      <c r="F16" s="8">
        <f>D16-COS(D16)</f>
        <v>0.45969769413186023</v>
      </c>
      <c r="G16">
        <f>(C16+D16)/2</f>
        <v>0.5</v>
      </c>
      <c r="H16">
        <f>G16-COS(G16)</f>
        <v>-0.37758256189037276</v>
      </c>
      <c r="I16" s="3">
        <f>ABS((0.739085133-G16)/0.739085133)*100</f>
        <v>32.348794790328981</v>
      </c>
    </row>
    <row r="17" spans="2:9" x14ac:dyDescent="0.25">
      <c r="B17" t="s">
        <v>6</v>
      </c>
      <c r="C17">
        <f>IF(H16&lt;0,G16,C16)</f>
        <v>0.5</v>
      </c>
      <c r="D17">
        <f>IF(H16&gt;0,G16,D16)</f>
        <v>1</v>
      </c>
      <c r="E17">
        <f t="shared" ref="E17:E21" si="8">C17-COS(C17)</f>
        <v>-0.37758256189037276</v>
      </c>
      <c r="F17">
        <f t="shared" ref="F17:F21" si="9">D17-COS(D17)</f>
        <v>0.45969769413186023</v>
      </c>
      <c r="G17">
        <f>(C17+D17)/2</f>
        <v>0.75</v>
      </c>
      <c r="H17">
        <f t="shared" ref="H17:H21" si="10">G17-COS(G17)</f>
        <v>1.8311131126179103E-2</v>
      </c>
      <c r="I17" s="3">
        <f>ABS((0.739085133-G17)/0.739085133)*100</f>
        <v>1.476807814506532</v>
      </c>
    </row>
    <row r="18" spans="2:9" x14ac:dyDescent="0.25">
      <c r="B18" t="s">
        <v>7</v>
      </c>
      <c r="C18">
        <f>IF(H17&lt;0,G17,C17)</f>
        <v>0.5</v>
      </c>
      <c r="D18">
        <f>IF(H17&gt;0,G17,D17)</f>
        <v>0.75</v>
      </c>
      <c r="E18">
        <f t="shared" si="8"/>
        <v>-0.37758256189037276</v>
      </c>
      <c r="F18">
        <f t="shared" si="9"/>
        <v>1.8311131126179103E-2</v>
      </c>
      <c r="G18">
        <f>(C18+D18)/2</f>
        <v>0.625</v>
      </c>
      <c r="H18" s="5">
        <f t="shared" si="10"/>
        <v>-0.18596311950521793</v>
      </c>
      <c r="I18" s="3">
        <f t="shared" ref="I18:I21" si="11">ABS((0.739085133-G18)/0.739085133)*100</f>
        <v>15.435993487911222</v>
      </c>
    </row>
    <row r="19" spans="2:9" x14ac:dyDescent="0.25">
      <c r="B19" t="s">
        <v>8</v>
      </c>
      <c r="C19">
        <f t="shared" ref="C19:C21" si="12">IF(H18&lt;0,G18,C18)</f>
        <v>0.625</v>
      </c>
      <c r="D19">
        <f t="shared" ref="D19:D21" si="13">IF(H18&gt;0,G18,D18)</f>
        <v>0.75</v>
      </c>
      <c r="E19" s="5">
        <f t="shared" si="8"/>
        <v>-0.18596311950521793</v>
      </c>
      <c r="F19">
        <f t="shared" si="9"/>
        <v>1.8311131126179103E-2</v>
      </c>
      <c r="G19">
        <f t="shared" ref="G19:G21" si="14">(C19+D19)/2</f>
        <v>0.6875</v>
      </c>
      <c r="H19">
        <f t="shared" si="10"/>
        <v>-8.5334946152471503E-2</v>
      </c>
      <c r="I19" s="3">
        <f t="shared" si="11"/>
        <v>6.9795928367023459</v>
      </c>
    </row>
    <row r="20" spans="2:9" x14ac:dyDescent="0.25">
      <c r="B20" t="s">
        <v>9</v>
      </c>
      <c r="C20">
        <f t="shared" si="12"/>
        <v>0.6875</v>
      </c>
      <c r="D20">
        <f t="shared" si="13"/>
        <v>0.75</v>
      </c>
      <c r="E20">
        <f t="shared" si="8"/>
        <v>-8.5334946152471503E-2</v>
      </c>
      <c r="F20">
        <f t="shared" si="9"/>
        <v>1.8311131126179103E-2</v>
      </c>
      <c r="G20">
        <f t="shared" si="14"/>
        <v>0.71875</v>
      </c>
      <c r="H20">
        <f t="shared" si="10"/>
        <v>-3.3879372418066489E-2</v>
      </c>
      <c r="I20" s="3">
        <f t="shared" si="11"/>
        <v>2.7513925110979067</v>
      </c>
    </row>
    <row r="21" spans="2:9" x14ac:dyDescent="0.25">
      <c r="B21" t="s">
        <v>10</v>
      </c>
      <c r="C21">
        <f t="shared" si="12"/>
        <v>0.71875</v>
      </c>
      <c r="D21">
        <f t="shared" si="13"/>
        <v>0.75</v>
      </c>
      <c r="E21">
        <f t="shared" si="8"/>
        <v>-3.3879372418066489E-2</v>
      </c>
      <c r="F21">
        <f t="shared" si="9"/>
        <v>1.8311131126179103E-2</v>
      </c>
      <c r="G21">
        <f t="shared" si="14"/>
        <v>0.734375</v>
      </c>
      <c r="H21">
        <f t="shared" si="10"/>
        <v>-7.8747254585013193E-3</v>
      </c>
      <c r="I21" s="3">
        <f t="shared" si="11"/>
        <v>0.63729234829568748</v>
      </c>
    </row>
  </sheetData>
  <mergeCells count="3">
    <mergeCell ref="C2:D2"/>
    <mergeCell ref="C13:D13"/>
    <mergeCell ref="L5:M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0</xdr:rowOff>
              </from>
              <to>
                <xdr:col>3</xdr:col>
                <xdr:colOff>447675</xdr:colOff>
                <xdr:row>2</xdr:row>
                <xdr:rowOff>38100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40" r:id="rId6">
          <objectPr defaultSize="0" autoPict="0" r:id="rId7">
            <anchor moveWithCells="1" sizeWithCells="1">
              <from>
                <xdr:col>2</xdr:col>
                <xdr:colOff>19050</xdr:colOff>
                <xdr:row>12</xdr:row>
                <xdr:rowOff>0</xdr:rowOff>
              </from>
              <to>
                <xdr:col>3</xdr:col>
                <xdr:colOff>114300</xdr:colOff>
                <xdr:row>12</xdr:row>
                <xdr:rowOff>209550</xdr:rowOff>
              </to>
            </anchor>
          </objectPr>
        </oleObject>
      </mc:Choice>
      <mc:Fallback>
        <oleObject progId="Equation.3" shapeId="104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1"/>
  <sheetViews>
    <sheetView zoomScale="130" zoomScaleNormal="130" workbookViewId="0">
      <selection activeCell="H6" sqref="H6:I10"/>
    </sheetView>
  </sheetViews>
  <sheetFormatPr defaultRowHeight="15" x14ac:dyDescent="0.25"/>
  <cols>
    <col min="1" max="1" width="5.140625" customWidth="1"/>
    <col min="2" max="2" width="12.28515625" customWidth="1"/>
    <col min="3" max="4" width="15.7109375" customWidth="1"/>
    <col min="5" max="5" width="11.7109375" customWidth="1"/>
    <col min="6" max="6" width="3.42578125" customWidth="1"/>
    <col min="7" max="7" width="9.85546875" customWidth="1"/>
    <col min="8" max="9" width="11.5703125" customWidth="1"/>
  </cols>
  <sheetData>
    <row r="1" spans="2:9" ht="18" customHeight="1" x14ac:dyDescent="0.25"/>
    <row r="2" spans="2:9" ht="18" customHeight="1" x14ac:dyDescent="0.25">
      <c r="C2" s="6"/>
      <c r="D2" s="16" t="s">
        <v>20</v>
      </c>
      <c r="E2" s="16"/>
    </row>
    <row r="3" spans="2:9" ht="18" customHeight="1" x14ac:dyDescent="0.25"/>
    <row r="4" spans="2:9" ht="18" customHeight="1" x14ac:dyDescent="0.25"/>
    <row r="5" spans="2:9" ht="31.5" customHeight="1" thickBot="1" x14ac:dyDescent="0.35">
      <c r="C5" s="1" t="s">
        <v>18</v>
      </c>
      <c r="D5" s="4" t="s">
        <v>19</v>
      </c>
      <c r="E5" s="7" t="s">
        <v>22</v>
      </c>
    </row>
    <row r="6" spans="2:9" ht="18" customHeight="1" x14ac:dyDescent="0.25">
      <c r="B6" t="s">
        <v>5</v>
      </c>
      <c r="C6">
        <v>1</v>
      </c>
      <c r="D6" s="8">
        <f>((2*C6)+1)^(1/3)</f>
        <v>1.4422495703074083</v>
      </c>
      <c r="E6" s="3">
        <f>ABS((1.618033-C6)/1.618033)*100</f>
        <v>38.19656335810209</v>
      </c>
      <c r="H6" s="17" t="s">
        <v>23</v>
      </c>
      <c r="I6" s="18"/>
    </row>
    <row r="7" spans="2:9" ht="18" customHeight="1" x14ac:dyDescent="0.25">
      <c r="B7" t="s">
        <v>6</v>
      </c>
      <c r="C7" s="5">
        <f>D6</f>
        <v>1.4422495703074083</v>
      </c>
      <c r="D7">
        <f>((2*C7)+1)^(1/3)</f>
        <v>1.5719727376444834</v>
      </c>
      <c r="E7" s="3">
        <f t="shared" ref="E7:E14" si="0">ABS((1.618033-C7)/1.618033)*100</f>
        <v>10.864020059701609</v>
      </c>
      <c r="H7" s="19"/>
      <c r="I7" s="20"/>
    </row>
    <row r="8" spans="2:9" ht="18" customHeight="1" x14ac:dyDescent="0.25">
      <c r="B8" t="s">
        <v>7</v>
      </c>
      <c r="C8">
        <f t="shared" ref="C8:C14" si="1">D7</f>
        <v>1.5719727376444834</v>
      </c>
      <c r="D8">
        <f t="shared" ref="D8:D14" si="2">((2*C8)+1)^(1/3)</f>
        <v>1.6062186989787173</v>
      </c>
      <c r="E8" s="3">
        <f t="shared" si="0"/>
        <v>2.8466825061983676</v>
      </c>
      <c r="H8" s="19"/>
      <c r="I8" s="20"/>
    </row>
    <row r="9" spans="2:9" ht="18" customHeight="1" x14ac:dyDescent="0.25">
      <c r="B9" t="s">
        <v>8</v>
      </c>
      <c r="C9">
        <f t="shared" si="1"/>
        <v>1.6062186989787173</v>
      </c>
      <c r="D9">
        <f t="shared" si="2"/>
        <v>1.615019684022682</v>
      </c>
      <c r="E9" s="3">
        <f t="shared" si="0"/>
        <v>0.73016440463716004</v>
      </c>
      <c r="H9" s="19"/>
      <c r="I9" s="20"/>
    </row>
    <row r="10" spans="2:9" ht="18" customHeight="1" thickBot="1" x14ac:dyDescent="0.3">
      <c r="B10" t="s">
        <v>9</v>
      </c>
      <c r="C10">
        <f t="shared" si="1"/>
        <v>1.615019684022682</v>
      </c>
      <c r="D10" s="5">
        <f t="shared" si="2"/>
        <v>1.6172660496985691</v>
      </c>
      <c r="E10" s="3">
        <f t="shared" si="0"/>
        <v>0.18623328308619297</v>
      </c>
      <c r="H10" s="21"/>
      <c r="I10" s="22"/>
    </row>
    <row r="11" spans="2:9" ht="18" customHeight="1" x14ac:dyDescent="0.25">
      <c r="B11" t="s">
        <v>10</v>
      </c>
      <c r="C11" s="5">
        <f t="shared" si="1"/>
        <v>1.6172660496985691</v>
      </c>
      <c r="D11">
        <f t="shared" si="2"/>
        <v>1.6178384140338296</v>
      </c>
      <c r="E11" s="3">
        <f t="shared" si="0"/>
        <v>4.7400164361970629E-2</v>
      </c>
    </row>
    <row r="12" spans="2:9" ht="18" customHeight="1" x14ac:dyDescent="0.25">
      <c r="B12" t="s">
        <v>11</v>
      </c>
      <c r="C12">
        <f t="shared" si="1"/>
        <v>1.6178384140338296</v>
      </c>
      <c r="D12">
        <f t="shared" si="2"/>
        <v>1.6179841852874839</v>
      </c>
      <c r="E12" s="3">
        <f t="shared" si="0"/>
        <v>1.2026081431621099E-2</v>
      </c>
    </row>
    <row r="13" spans="2:9" ht="18" customHeight="1" x14ac:dyDescent="0.25">
      <c r="B13" t="s">
        <v>12</v>
      </c>
      <c r="C13">
        <f t="shared" si="1"/>
        <v>1.6179841852874839</v>
      </c>
      <c r="D13">
        <f t="shared" si="2"/>
        <v>1.6180213064972351</v>
      </c>
      <c r="E13" s="3">
        <f t="shared" si="0"/>
        <v>3.0169169921852837E-3</v>
      </c>
    </row>
    <row r="14" spans="2:9" ht="18" customHeight="1" x14ac:dyDescent="0.25">
      <c r="B14" t="s">
        <v>14</v>
      </c>
      <c r="C14">
        <f t="shared" si="1"/>
        <v>1.6180213064972351</v>
      </c>
      <c r="D14">
        <f t="shared" si="2"/>
        <v>1.6180307592838077</v>
      </c>
      <c r="E14" s="3">
        <f t="shared" si="0"/>
        <v>7.226986572570278E-4</v>
      </c>
    </row>
    <row r="15" spans="2:9" ht="18" customHeight="1" x14ac:dyDescent="0.25"/>
    <row r="16" spans="2:9" ht="18" customHeight="1" x14ac:dyDescent="0.25"/>
    <row r="17" spans="2:5" ht="18" customHeight="1" x14ac:dyDescent="0.25">
      <c r="D17" s="16" t="s">
        <v>21</v>
      </c>
      <c r="E17" s="16"/>
    </row>
    <row r="18" spans="2:5" ht="18" customHeight="1" x14ac:dyDescent="0.25">
      <c r="C18" s="16"/>
    </row>
    <row r="19" spans="2:5" ht="18" customHeight="1" x14ac:dyDescent="0.25">
      <c r="C19" s="16"/>
    </row>
    <row r="21" spans="2:5" ht="31.5" customHeight="1" x14ac:dyDescent="0.3">
      <c r="C21" s="1" t="s">
        <v>18</v>
      </c>
      <c r="D21" s="4" t="s">
        <v>19</v>
      </c>
      <c r="E21" s="7" t="s">
        <v>22</v>
      </c>
    </row>
    <row r="22" spans="2:5" ht="18" customHeight="1" x14ac:dyDescent="0.25">
      <c r="B22" t="s">
        <v>5</v>
      </c>
      <c r="C22">
        <v>1</v>
      </c>
      <c r="D22" s="8">
        <f>0.5*(LN(5-2*C22))</f>
        <v>0.54930614433405489</v>
      </c>
      <c r="E22" s="3">
        <f>ABS((0.653279321-C22)/0.653279321)*100</f>
        <v>53.073879404182158</v>
      </c>
    </row>
    <row r="23" spans="2:5" ht="18" customHeight="1" x14ac:dyDescent="0.25">
      <c r="B23" t="s">
        <v>6</v>
      </c>
      <c r="C23" s="5">
        <f>D22</f>
        <v>0.54930614433405489</v>
      </c>
      <c r="D23">
        <f>0.5*(LN(5-2*C23))</f>
        <v>0.68066615663194729</v>
      </c>
      <c r="E23" s="3">
        <f t="shared" ref="E23:E31" si="3">ABS((0.653279321-C23)/0.653279321)*100</f>
        <v>15.915577506232603</v>
      </c>
    </row>
    <row r="24" spans="2:5" ht="18" customHeight="1" x14ac:dyDescent="0.25">
      <c r="B24" t="s">
        <v>7</v>
      </c>
      <c r="C24" s="5">
        <f t="shared" ref="C24:C31" si="4">D23</f>
        <v>0.68066615663194729</v>
      </c>
      <c r="D24">
        <f t="shared" ref="D24:D31" si="5">0.5*(LN(5-2*C24))</f>
        <v>0.64580879725974449</v>
      </c>
      <c r="E24" s="3">
        <f t="shared" si="3"/>
        <v>4.1922091747868633</v>
      </c>
    </row>
    <row r="25" spans="2:5" ht="18" customHeight="1" x14ac:dyDescent="0.25">
      <c r="B25" t="s">
        <v>8</v>
      </c>
      <c r="C25" s="5">
        <f t="shared" si="4"/>
        <v>0.64580879725974449</v>
      </c>
      <c r="D25">
        <f t="shared" si="5"/>
        <v>0.6552978861176022</v>
      </c>
      <c r="E25" s="3">
        <f t="shared" si="3"/>
        <v>1.1435420501019464</v>
      </c>
    </row>
    <row r="26" spans="2:5" ht="18" customHeight="1" x14ac:dyDescent="0.25">
      <c r="B26" t="s">
        <v>9</v>
      </c>
      <c r="C26" s="5">
        <f t="shared" si="4"/>
        <v>0.6552978861176022</v>
      </c>
      <c r="D26">
        <f t="shared" si="5"/>
        <v>0.65273249456336557</v>
      </c>
      <c r="E26" s="3">
        <f t="shared" si="3"/>
        <v>0.30898959338133303</v>
      </c>
    </row>
    <row r="27" spans="2:5" ht="18" customHeight="1" x14ac:dyDescent="0.25">
      <c r="B27" t="s">
        <v>10</v>
      </c>
      <c r="C27" s="5">
        <f t="shared" si="4"/>
        <v>0.65273249456336557</v>
      </c>
      <c r="D27">
        <f t="shared" si="5"/>
        <v>0.65342735184325551</v>
      </c>
      <c r="E27" s="3">
        <f t="shared" si="3"/>
        <v>8.3704844016392124E-2</v>
      </c>
    </row>
    <row r="28" spans="2:5" ht="18" customHeight="1" x14ac:dyDescent="0.25">
      <c r="B28" t="s">
        <v>11</v>
      </c>
      <c r="C28" s="5">
        <f t="shared" si="4"/>
        <v>0.65342735184325551</v>
      </c>
      <c r="D28">
        <f t="shared" si="5"/>
        <v>0.6532392394022204</v>
      </c>
      <c r="E28" s="3">
        <f t="shared" si="3"/>
        <v>2.2659655448598253E-2</v>
      </c>
    </row>
    <row r="29" spans="2:5" ht="18" customHeight="1" x14ac:dyDescent="0.25">
      <c r="B29" t="s">
        <v>12</v>
      </c>
      <c r="C29" s="5">
        <f t="shared" si="4"/>
        <v>0.6532392394022204</v>
      </c>
      <c r="D29">
        <f t="shared" si="5"/>
        <v>0.65329017237262377</v>
      </c>
      <c r="E29" s="3">
        <f t="shared" si="3"/>
        <v>6.1354456648373247E-3</v>
      </c>
    </row>
    <row r="30" spans="2:5" ht="18" customHeight="1" x14ac:dyDescent="0.25">
      <c r="B30" t="s">
        <v>14</v>
      </c>
      <c r="C30" s="5">
        <f t="shared" si="4"/>
        <v>0.65329017237262377</v>
      </c>
      <c r="D30">
        <f t="shared" si="5"/>
        <v>0.6532763823696468</v>
      </c>
      <c r="E30" s="3">
        <f t="shared" si="3"/>
        <v>1.661061704385266E-3</v>
      </c>
    </row>
    <row r="31" spans="2:5" ht="18" customHeight="1" x14ac:dyDescent="0.25">
      <c r="B31" t="s">
        <v>15</v>
      </c>
      <c r="C31" s="5">
        <f t="shared" si="4"/>
        <v>0.6532763823696468</v>
      </c>
      <c r="D31">
        <f t="shared" si="5"/>
        <v>0.65328011602376068</v>
      </c>
      <c r="E31" s="3">
        <f t="shared" si="3"/>
        <v>4.4982754829406854E-4</v>
      </c>
    </row>
  </sheetData>
  <mergeCells count="4">
    <mergeCell ref="D2:E2"/>
    <mergeCell ref="C18:C19"/>
    <mergeCell ref="D17:E17"/>
    <mergeCell ref="H6:I10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50" r:id="rId3">
          <objectPr defaultSize="0" autoPict="0" r:id="rId4">
            <anchor moveWithCells="1" sizeWithCells="1">
              <from>
                <xdr:col>2</xdr:col>
                <xdr:colOff>104775</xdr:colOff>
                <xdr:row>0</xdr:row>
                <xdr:rowOff>219075</xdr:rowOff>
              </from>
              <to>
                <xdr:col>2</xdr:col>
                <xdr:colOff>981075</xdr:colOff>
                <xdr:row>1</xdr:row>
                <xdr:rowOff>190500</xdr:rowOff>
              </to>
            </anchor>
          </objectPr>
        </oleObject>
      </mc:Choice>
      <mc:Fallback>
        <oleObject progId="Equation.3" shapeId="2050" r:id="rId3"/>
      </mc:Fallback>
    </mc:AlternateContent>
    <mc:AlternateContent xmlns:mc="http://schemas.openxmlformats.org/markup-compatibility/2006">
      <mc:Choice Requires="x14">
        <oleObject progId="Equation.3" shapeId="2051" r:id="rId5">
          <objectPr defaultSize="0" autoPict="0" r:id="rId6">
            <anchor moveWithCells="1" siz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914400</xdr:colOff>
                <xdr:row>3</xdr:row>
                <xdr:rowOff>19050</xdr:rowOff>
              </to>
            </anchor>
          </objectPr>
        </oleObject>
      </mc:Choice>
      <mc:Fallback>
        <oleObject progId="Equation.3" shapeId="2051" r:id="rId5"/>
      </mc:Fallback>
    </mc:AlternateContent>
    <mc:AlternateContent xmlns:mc="http://schemas.openxmlformats.org/markup-compatibility/2006">
      <mc:Choice Requires="x14">
        <oleObject progId="Equation.3" shapeId="2052" r:id="rId7">
          <objectPr defaultSize="0" autoPict="0" r:id="rId8">
            <anchor moveWithCells="1" sizeWithCells="1">
              <from>
                <xdr:col>2</xdr:col>
                <xdr:colOff>0</xdr:colOff>
                <xdr:row>16</xdr:row>
                <xdr:rowOff>0</xdr:rowOff>
              </from>
              <to>
                <xdr:col>2</xdr:col>
                <xdr:colOff>942975</xdr:colOff>
                <xdr:row>16</xdr:row>
                <xdr:rowOff>200025</xdr:rowOff>
              </to>
            </anchor>
          </objectPr>
        </oleObject>
      </mc:Choice>
      <mc:Fallback>
        <oleObject progId="Equation.3" shapeId="2052" r:id="rId7"/>
      </mc:Fallback>
    </mc:AlternateContent>
    <mc:AlternateContent xmlns:mc="http://schemas.openxmlformats.org/markup-compatibility/2006">
      <mc:Choice Requires="x14">
        <oleObject progId="Equation.3" shapeId="2053" r:id="rId9">
          <objectPr defaultSize="0" autoPict="0" r:id="rId10">
            <anchor moveWithCells="1" sizeWithCells="1">
              <from>
                <xdr:col>2</xdr:col>
                <xdr:colOff>0</xdr:colOff>
                <xdr:row>17</xdr:row>
                <xdr:rowOff>0</xdr:rowOff>
              </from>
              <to>
                <xdr:col>3</xdr:col>
                <xdr:colOff>95250</xdr:colOff>
                <xdr:row>18</xdr:row>
                <xdr:rowOff>171450</xdr:rowOff>
              </to>
            </anchor>
          </objectPr>
        </oleObject>
      </mc:Choice>
      <mc:Fallback>
        <oleObject progId="Equation.3" shapeId="2053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I40"/>
  <sheetViews>
    <sheetView zoomScale="130" zoomScaleNormal="130" workbookViewId="0">
      <selection activeCell="H6" sqref="H6:I10"/>
    </sheetView>
  </sheetViews>
  <sheetFormatPr defaultRowHeight="15" x14ac:dyDescent="0.25"/>
  <cols>
    <col min="1" max="1" width="3.42578125" customWidth="1"/>
    <col min="3" max="4" width="17.42578125" customWidth="1"/>
    <col min="6" max="6" width="3.7109375" customWidth="1"/>
    <col min="8" max="9" width="11" customWidth="1"/>
  </cols>
  <sheetData>
    <row r="3" spans="2:9" x14ac:dyDescent="0.25">
      <c r="D3" s="16" t="s">
        <v>24</v>
      </c>
      <c r="E3" s="16"/>
      <c r="F3" s="11"/>
    </row>
    <row r="5" spans="2:9" ht="46.5" thickBot="1" x14ac:dyDescent="0.35">
      <c r="C5" s="2" t="s">
        <v>18</v>
      </c>
      <c r="D5" s="4" t="s">
        <v>19</v>
      </c>
      <c r="E5" s="7" t="s">
        <v>22</v>
      </c>
      <c r="F5" s="7"/>
    </row>
    <row r="6" spans="2:9" ht="17.25" customHeight="1" x14ac:dyDescent="0.25">
      <c r="B6" t="s">
        <v>5</v>
      </c>
      <c r="C6">
        <v>0</v>
      </c>
      <c r="D6" s="8">
        <f>C6-((EXP(C6)-3*C6)/(EXP(C6)-3))</f>
        <v>0.5</v>
      </c>
      <c r="E6" s="3">
        <f>ABS((D6-C6)/D6)*100</f>
        <v>100</v>
      </c>
      <c r="F6" s="3"/>
      <c r="H6" s="17" t="s">
        <v>23</v>
      </c>
      <c r="I6" s="18"/>
    </row>
    <row r="7" spans="2:9" ht="17.25" customHeight="1" x14ac:dyDescent="0.25">
      <c r="B7" t="s">
        <v>6</v>
      </c>
      <c r="C7">
        <f>D6</f>
        <v>0.5</v>
      </c>
      <c r="D7">
        <f>C7-((EXP(C7)-3*C7)/(EXP(C7)-3))</f>
        <v>0.61005965495896175</v>
      </c>
      <c r="E7" s="3">
        <f t="shared" ref="E7:E10" si="0">ABS((D7-C7)/D7)*100</f>
        <v>18.040802086209975</v>
      </c>
      <c r="F7" s="3"/>
      <c r="H7" s="19"/>
      <c r="I7" s="20"/>
    </row>
    <row r="8" spans="2:9" ht="17.25" customHeight="1" x14ac:dyDescent="0.25">
      <c r="B8" t="s">
        <v>7</v>
      </c>
      <c r="C8">
        <f t="shared" ref="C8:C10" si="1">D7</f>
        <v>0.61005965495896175</v>
      </c>
      <c r="D8">
        <f t="shared" ref="D8:D10" si="2">C8-((EXP(C8)-3*C8)/(EXP(C8)-3))</f>
        <v>0.61899677974153966</v>
      </c>
      <c r="E8" s="3">
        <f t="shared" si="0"/>
        <v>1.4438079607311658</v>
      </c>
      <c r="F8" s="3"/>
      <c r="H8" s="19"/>
      <c r="I8" s="20"/>
    </row>
    <row r="9" spans="2:9" ht="17.25" customHeight="1" x14ac:dyDescent="0.25">
      <c r="B9" t="s">
        <v>8</v>
      </c>
      <c r="C9">
        <f t="shared" si="1"/>
        <v>0.61899677974153966</v>
      </c>
      <c r="D9">
        <f t="shared" si="2"/>
        <v>0.61906128335531274</v>
      </c>
      <c r="E9" s="3">
        <f t="shared" si="0"/>
        <v>1.0419584539913689E-2</v>
      </c>
      <c r="F9" s="3"/>
      <c r="H9" s="19"/>
      <c r="I9" s="20"/>
    </row>
    <row r="10" spans="2:9" ht="17.25" customHeight="1" thickBot="1" x14ac:dyDescent="0.3">
      <c r="B10" t="s">
        <v>9</v>
      </c>
      <c r="C10">
        <f t="shared" si="1"/>
        <v>0.61906128335531274</v>
      </c>
      <c r="D10">
        <f t="shared" si="2"/>
        <v>0.61906128673594518</v>
      </c>
      <c r="E10" s="3">
        <f t="shared" si="0"/>
        <v>5.4609010659951875E-7</v>
      </c>
      <c r="F10" s="3"/>
      <c r="H10" s="21"/>
      <c r="I10" s="22"/>
    </row>
    <row r="11" spans="2:9" ht="17.25" customHeight="1" x14ac:dyDescent="0.25"/>
    <row r="12" spans="2:9" ht="17.25" customHeight="1" x14ac:dyDescent="0.25"/>
    <row r="13" spans="2:9" ht="17.25" customHeight="1" x14ac:dyDescent="0.25"/>
    <row r="14" spans="2:9" ht="17.25" customHeight="1" x14ac:dyDescent="0.25"/>
    <row r="15" spans="2:9" ht="17.25" customHeight="1" x14ac:dyDescent="0.25">
      <c r="D15" s="16" t="s">
        <v>25</v>
      </c>
      <c r="E15" s="16"/>
    </row>
    <row r="16" spans="2:9" ht="17.25" customHeight="1" x14ac:dyDescent="0.25"/>
    <row r="17" spans="2:5" ht="32.25" customHeight="1" x14ac:dyDescent="0.3">
      <c r="C17" s="11" t="s">
        <v>18</v>
      </c>
      <c r="D17" s="4" t="s">
        <v>19</v>
      </c>
      <c r="E17" s="7" t="s">
        <v>22</v>
      </c>
    </row>
    <row r="18" spans="2:5" ht="17.25" customHeight="1" x14ac:dyDescent="0.25">
      <c r="B18" t="s">
        <v>5</v>
      </c>
      <c r="C18">
        <v>1</v>
      </c>
      <c r="D18" s="8">
        <f>C18-((C18^2-SIN(C18)-1)/(2*C18-COS(C18)))</f>
        <v>1.576469352654799</v>
      </c>
      <c r="E18" s="3">
        <f>ABS((D18-C18)/D18)*100</f>
        <v>36.567114462708432</v>
      </c>
    </row>
    <row r="19" spans="2:5" ht="17.25" customHeight="1" x14ac:dyDescent="0.25">
      <c r="B19" t="s">
        <v>6</v>
      </c>
      <c r="C19">
        <f>D18</f>
        <v>1.576469352654799</v>
      </c>
      <c r="D19">
        <f>C19-((EXP(C19)-3*C19)/(EXP(C19)-3))</f>
        <v>1.5174671808221429</v>
      </c>
      <c r="E19" s="3">
        <f t="shared" ref="E19:E22" si="3">ABS((D19-C19)/D19)*100</f>
        <v>3.8882008506233086</v>
      </c>
    </row>
    <row r="20" spans="2:5" ht="17.25" customHeight="1" x14ac:dyDescent="0.25">
      <c r="B20" t="s">
        <v>7</v>
      </c>
      <c r="C20">
        <f t="shared" ref="C20:C22" si="4">D19</f>
        <v>1.5174671808221429</v>
      </c>
      <c r="D20">
        <f t="shared" ref="D20:D22" si="5">C20-((EXP(C20)-3*C20)/(EXP(C20)-3))</f>
        <v>1.5121760280216685</v>
      </c>
      <c r="E20" s="3">
        <f t="shared" si="3"/>
        <v>0.3499032323238635</v>
      </c>
    </row>
    <row r="21" spans="2:5" ht="17.25" customHeight="1" x14ac:dyDescent="0.25">
      <c r="B21" t="s">
        <v>8</v>
      </c>
      <c r="C21">
        <f t="shared" si="4"/>
        <v>1.5121760280216685</v>
      </c>
      <c r="D21">
        <f t="shared" si="5"/>
        <v>1.5121345541972742</v>
      </c>
      <c r="E21" s="3">
        <f t="shared" si="3"/>
        <v>2.7427337255950274E-3</v>
      </c>
    </row>
    <row r="22" spans="2:5" ht="17.25" customHeight="1" x14ac:dyDescent="0.25">
      <c r="B22" t="s">
        <v>9</v>
      </c>
      <c r="C22">
        <f t="shared" si="4"/>
        <v>1.5121345541972742</v>
      </c>
      <c r="D22">
        <f t="shared" si="5"/>
        <v>1.5121345516578426</v>
      </c>
      <c r="E22" s="3">
        <f t="shared" si="3"/>
        <v>1.6793687778268148E-7</v>
      </c>
    </row>
    <row r="23" spans="2:5" ht="17.25" customHeight="1" x14ac:dyDescent="0.25"/>
    <row r="24" spans="2:5" ht="17.25" customHeight="1" x14ac:dyDescent="0.25"/>
    <row r="25" spans="2:5" ht="17.25" customHeight="1" x14ac:dyDescent="0.25"/>
    <row r="26" spans="2:5" ht="17.25" customHeight="1" x14ac:dyDescent="0.25">
      <c r="D26" s="16" t="s">
        <v>26</v>
      </c>
      <c r="E26" s="16"/>
    </row>
    <row r="27" spans="2:5" ht="17.25" customHeight="1" x14ac:dyDescent="0.25"/>
    <row r="28" spans="2:5" ht="32.25" customHeight="1" x14ac:dyDescent="0.3">
      <c r="C28" s="12" t="s">
        <v>18</v>
      </c>
      <c r="D28" s="4" t="s">
        <v>19</v>
      </c>
      <c r="E28" s="7" t="s">
        <v>22</v>
      </c>
    </row>
    <row r="29" spans="2:5" ht="17.25" customHeight="1" x14ac:dyDescent="0.25">
      <c r="B29" t="s">
        <v>5</v>
      </c>
      <c r="C29">
        <v>2</v>
      </c>
      <c r="D29" s="8">
        <f>C29-((C29^2-5)/(2*C29))</f>
        <v>2.25</v>
      </c>
      <c r="E29" s="3">
        <f>ABS((D29-C29)/D29)*100</f>
        <v>11.111111111111111</v>
      </c>
    </row>
    <row r="30" spans="2:5" ht="17.25" customHeight="1" x14ac:dyDescent="0.25">
      <c r="B30" t="s">
        <v>6</v>
      </c>
      <c r="C30">
        <f>D29</f>
        <v>2.25</v>
      </c>
      <c r="D30" s="9">
        <f t="shared" ref="D30:D32" si="6">C30-((C30^2-5)/(2*C30))</f>
        <v>2.2361111111111112</v>
      </c>
      <c r="E30" s="3">
        <f t="shared" ref="E30:E32" si="7">ABS((D30-C30)/D30)*100</f>
        <v>0.62111801242235809</v>
      </c>
    </row>
    <row r="31" spans="2:5" ht="17.25" customHeight="1" x14ac:dyDescent="0.25">
      <c r="B31" t="s">
        <v>7</v>
      </c>
      <c r="C31">
        <f t="shared" ref="C31:C32" si="8">D30</f>
        <v>2.2361111111111112</v>
      </c>
      <c r="D31" s="9">
        <f t="shared" si="6"/>
        <v>2.2360679779158041</v>
      </c>
      <c r="E31" s="3">
        <f t="shared" si="7"/>
        <v>1.9289751355066106E-3</v>
      </c>
    </row>
    <row r="32" spans="2:5" ht="17.25" customHeight="1" x14ac:dyDescent="0.25">
      <c r="B32" t="s">
        <v>8</v>
      </c>
      <c r="C32">
        <f t="shared" si="8"/>
        <v>2.2360679779158041</v>
      </c>
      <c r="D32" s="9">
        <f t="shared" si="6"/>
        <v>2.2360679774997898</v>
      </c>
      <c r="E32" s="3">
        <f t="shared" si="7"/>
        <v>1.8604726612905069E-8</v>
      </c>
    </row>
    <row r="33" spans="5:5" ht="17.25" customHeight="1" x14ac:dyDescent="0.25">
      <c r="E33" s="3"/>
    </row>
    <row r="34" spans="5:5" ht="17.25" customHeight="1" x14ac:dyDescent="0.25">
      <c r="E34" s="3"/>
    </row>
    <row r="35" spans="5:5" ht="17.25" customHeight="1" x14ac:dyDescent="0.25"/>
    <row r="36" spans="5:5" ht="17.25" customHeight="1" x14ac:dyDescent="0.25"/>
    <row r="37" spans="5:5" ht="17.25" customHeight="1" x14ac:dyDescent="0.25"/>
    <row r="38" spans="5:5" ht="17.25" customHeight="1" x14ac:dyDescent="0.25"/>
    <row r="39" spans="5:5" ht="17.25" customHeight="1" x14ac:dyDescent="0.25"/>
    <row r="40" spans="5:5" ht="17.25" customHeight="1" x14ac:dyDescent="0.25"/>
  </sheetData>
  <mergeCells count="4">
    <mergeCell ref="D3:E3"/>
    <mergeCell ref="H6:I10"/>
    <mergeCell ref="D15:E15"/>
    <mergeCell ref="D26:E26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4" r:id="rId4">
          <objectPr defaultSize="0" autoPict="0" r:id="rId5">
            <anchor moveWithCells="1" siz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847725</xdr:colOff>
                <xdr:row>3</xdr:row>
                <xdr:rowOff>38100</xdr:rowOff>
              </to>
            </anchor>
          </objectPr>
        </oleObject>
      </mc:Choice>
      <mc:Fallback>
        <oleObject progId="Equation.3" shapeId="3074" r:id="rId4"/>
      </mc:Fallback>
    </mc:AlternateContent>
    <mc:AlternateContent xmlns:mc="http://schemas.openxmlformats.org/markup-compatibility/2006">
      <mc:Choice Requires="x14">
        <oleObject progId="Equation.3" shapeId="3075" r:id="rId6">
          <objectPr defaultSize="0" autoPict="0" r:id="rId7">
            <anchor moveWithCells="1" sizeWithCells="1">
              <from>
                <xdr:col>2</xdr:col>
                <xdr:colOff>0</xdr:colOff>
                <xdr:row>14</xdr:row>
                <xdr:rowOff>0</xdr:rowOff>
              </from>
              <to>
                <xdr:col>3</xdr:col>
                <xdr:colOff>19050</xdr:colOff>
                <xdr:row>15</xdr:row>
                <xdr:rowOff>9525</xdr:rowOff>
              </to>
            </anchor>
          </objectPr>
        </oleObject>
      </mc:Choice>
      <mc:Fallback>
        <oleObject progId="Equation.3" shapeId="3075" r:id="rId6"/>
      </mc:Fallback>
    </mc:AlternateContent>
    <mc:AlternateContent xmlns:mc="http://schemas.openxmlformats.org/markup-compatibility/2006">
      <mc:Choice Requires="x14">
        <oleObject progId="Equation.3" shapeId="3076" r:id="rId8">
          <objectPr defaultSize="0" autoPict="0" r:id="rId9">
            <anchor moveWithCells="1" sizeWithCells="1">
              <from>
                <xdr:col>2</xdr:col>
                <xdr:colOff>0</xdr:colOff>
                <xdr:row>25</xdr:row>
                <xdr:rowOff>0</xdr:rowOff>
              </from>
              <to>
                <xdr:col>2</xdr:col>
                <xdr:colOff>762000</xdr:colOff>
                <xdr:row>26</xdr:row>
                <xdr:rowOff>9525</xdr:rowOff>
              </to>
            </anchor>
          </objectPr>
        </oleObject>
      </mc:Choice>
      <mc:Fallback>
        <oleObject progId="Equation.3" shapeId="3076" r:id="rId8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K21"/>
  <sheetViews>
    <sheetView zoomScale="130" zoomScaleNormal="130" workbookViewId="0">
      <selection activeCell="J6" sqref="J6:K10"/>
    </sheetView>
  </sheetViews>
  <sheetFormatPr defaultRowHeight="15" x14ac:dyDescent="0.25"/>
  <cols>
    <col min="1" max="1" width="3.28515625" customWidth="1"/>
    <col min="2" max="2" width="12.5703125" customWidth="1"/>
    <col min="3" max="6" width="13.28515625" customWidth="1"/>
    <col min="7" max="7" width="14" customWidth="1"/>
    <col min="8" max="8" width="3.28515625" customWidth="1"/>
    <col min="10" max="11" width="11.5703125" customWidth="1"/>
  </cols>
  <sheetData>
    <row r="3" spans="2:11" ht="17.25" customHeight="1" x14ac:dyDescent="0.25"/>
    <row r="4" spans="2:11" ht="17.25" customHeight="1" x14ac:dyDescent="0.25">
      <c r="E4" s="16" t="s">
        <v>32</v>
      </c>
      <c r="F4" s="16"/>
      <c r="G4" s="13"/>
    </row>
    <row r="5" spans="2:11" ht="17.25" customHeight="1" thickBot="1" x14ac:dyDescent="0.3"/>
    <row r="6" spans="2:11" ht="17.25" customHeight="1" x14ac:dyDescent="0.3">
      <c r="C6" s="4" t="s">
        <v>27</v>
      </c>
      <c r="D6" s="4" t="s">
        <v>19</v>
      </c>
      <c r="E6" s="4" t="s">
        <v>28</v>
      </c>
      <c r="F6" s="4" t="s">
        <v>29</v>
      </c>
      <c r="G6" s="4" t="s">
        <v>30</v>
      </c>
      <c r="H6" s="7"/>
      <c r="J6" s="17" t="s">
        <v>23</v>
      </c>
      <c r="K6" s="18"/>
    </row>
    <row r="7" spans="2:11" ht="17.25" customHeight="1" x14ac:dyDescent="0.25">
      <c r="B7" t="s">
        <v>5</v>
      </c>
      <c r="C7">
        <v>0</v>
      </c>
      <c r="D7" s="9">
        <v>1</v>
      </c>
      <c r="E7" s="8">
        <f>EXP(-C7)-C7</f>
        <v>1</v>
      </c>
      <c r="F7" s="8">
        <f>EXP(-D7)-D7</f>
        <v>-0.63212055882855767</v>
      </c>
      <c r="G7" s="8">
        <f>D7-((F7*(C7-D7))/(E7-F7))</f>
        <v>0.61269983678028206</v>
      </c>
      <c r="H7" s="3"/>
      <c r="J7" s="19"/>
      <c r="K7" s="20"/>
    </row>
    <row r="8" spans="2:11" ht="17.25" customHeight="1" x14ac:dyDescent="0.25">
      <c r="B8" t="s">
        <v>6</v>
      </c>
      <c r="C8" s="9">
        <f>D7</f>
        <v>1</v>
      </c>
      <c r="D8" s="9">
        <f>G7</f>
        <v>0.61269983678028206</v>
      </c>
      <c r="E8" s="9">
        <f t="shared" ref="E8:E11" si="0">EXP(-C8)-C8</f>
        <v>-0.63212055882855767</v>
      </c>
      <c r="F8" s="9">
        <f t="shared" ref="F8:F11" si="1">EXP(-D8)-D8</f>
        <v>-7.0813947873170968E-2</v>
      </c>
      <c r="G8" s="9">
        <f t="shared" ref="G8:G11" si="2">D8-((F8*(C8-D8))/(E8-F8))</f>
        <v>0.5638383891610742</v>
      </c>
      <c r="H8" s="3"/>
      <c r="J8" s="19"/>
      <c r="K8" s="20"/>
    </row>
    <row r="9" spans="2:11" ht="17.25" customHeight="1" x14ac:dyDescent="0.25">
      <c r="B9" t="s">
        <v>7</v>
      </c>
      <c r="C9" s="9">
        <f t="shared" ref="C9:C11" si="3">D8</f>
        <v>0.61269983678028206</v>
      </c>
      <c r="D9" s="9">
        <f t="shared" ref="D9:D11" si="4">G8</f>
        <v>0.5638383891610742</v>
      </c>
      <c r="E9" s="9">
        <f t="shared" si="0"/>
        <v>-7.0813947873170968E-2</v>
      </c>
      <c r="F9" s="9">
        <f t="shared" si="1"/>
        <v>5.1823545073383936E-3</v>
      </c>
      <c r="G9" s="9">
        <f t="shared" si="2"/>
        <v>0.56717035841974461</v>
      </c>
      <c r="H9" s="3"/>
      <c r="J9" s="19"/>
      <c r="K9" s="20"/>
    </row>
    <row r="10" spans="2:11" ht="17.25" customHeight="1" thickBot="1" x14ac:dyDescent="0.3">
      <c r="B10" t="s">
        <v>8</v>
      </c>
      <c r="C10" s="9">
        <f t="shared" si="3"/>
        <v>0.5638383891610742</v>
      </c>
      <c r="D10" s="9">
        <f t="shared" si="4"/>
        <v>0.56717035841974461</v>
      </c>
      <c r="E10" s="9">
        <f t="shared" si="0"/>
        <v>5.1823545073383936E-3</v>
      </c>
      <c r="F10" s="9">
        <f t="shared" si="1"/>
        <v>-4.2419242430091764E-5</v>
      </c>
      <c r="G10" s="9">
        <f t="shared" si="2"/>
        <v>0.56714330660496326</v>
      </c>
      <c r="H10" s="3"/>
      <c r="J10" s="21"/>
      <c r="K10" s="22"/>
    </row>
    <row r="11" spans="2:11" ht="17.25" customHeight="1" x14ac:dyDescent="0.25">
      <c r="B11" t="s">
        <v>9</v>
      </c>
      <c r="C11" s="9">
        <f t="shared" si="3"/>
        <v>0.56717035841974461</v>
      </c>
      <c r="D11" s="9">
        <f t="shared" si="4"/>
        <v>0.56714330660496326</v>
      </c>
      <c r="E11" s="9">
        <f t="shared" si="0"/>
        <v>-4.2419242430091764E-5</v>
      </c>
      <c r="F11" s="9">
        <f t="shared" si="1"/>
        <v>-2.5380166635002865E-8</v>
      </c>
      <c r="G11" s="9">
        <f t="shared" si="2"/>
        <v>0.56714329040970457</v>
      </c>
      <c r="H11" s="3"/>
    </row>
    <row r="12" spans="2:11" ht="17.25" customHeight="1" x14ac:dyDescent="0.25"/>
    <row r="13" spans="2:11" ht="17.25" customHeight="1" x14ac:dyDescent="0.25"/>
    <row r="14" spans="2:11" ht="17.25" customHeight="1" x14ac:dyDescent="0.25"/>
    <row r="15" spans="2:11" ht="17.25" customHeight="1" x14ac:dyDescent="0.25"/>
    <row r="16" spans="2:11" ht="17.25" customHeight="1" x14ac:dyDescent="0.25"/>
    <row r="17" ht="17.25" customHeight="1" x14ac:dyDescent="0.25"/>
    <row r="18" ht="17.25" customHeight="1" x14ac:dyDescent="0.25"/>
    <row r="19" ht="17.25" customHeight="1" x14ac:dyDescent="0.25"/>
    <row r="20" ht="17.25" customHeight="1" x14ac:dyDescent="0.25"/>
    <row r="21" ht="17.25" customHeight="1" x14ac:dyDescent="0.25"/>
  </sheetData>
  <mergeCells count="2">
    <mergeCell ref="E4:F4"/>
    <mergeCell ref="J6:K10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4105" r:id="rId4">
          <objectPr defaultSize="0" autoPict="0" r:id="rId5">
            <anchor moveWithCells="1" sizeWithCells="1">
              <from>
                <xdr:col>1</xdr:col>
                <xdr:colOff>0</xdr:colOff>
                <xdr:row>3</xdr:row>
                <xdr:rowOff>0</xdr:rowOff>
              </from>
              <to>
                <xdr:col>2</xdr:col>
                <xdr:colOff>0</xdr:colOff>
                <xdr:row>4</xdr:row>
                <xdr:rowOff>9525</xdr:rowOff>
              </to>
            </anchor>
          </objectPr>
        </oleObject>
      </mc:Choice>
      <mc:Fallback>
        <oleObject progId="Equation.3" shapeId="410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0"/>
  <sheetViews>
    <sheetView zoomScale="130" zoomScaleNormal="130" workbookViewId="0">
      <selection activeCell="I5" sqref="I5:J9"/>
    </sheetView>
  </sheetViews>
  <sheetFormatPr defaultRowHeight="15" x14ac:dyDescent="0.25"/>
  <cols>
    <col min="3" max="7" width="12.140625" customWidth="1"/>
    <col min="9" max="10" width="11.28515625" customWidth="1"/>
  </cols>
  <sheetData>
    <row r="1" spans="2:10" ht="17.25" customHeight="1" x14ac:dyDescent="0.25"/>
    <row r="2" spans="2:10" ht="17.25" customHeight="1" x14ac:dyDescent="0.25"/>
    <row r="3" spans="2:10" ht="17.25" customHeight="1" x14ac:dyDescent="0.25">
      <c r="E3" s="16" t="s">
        <v>31</v>
      </c>
      <c r="F3" s="16"/>
    </row>
    <row r="4" spans="2:10" ht="17.25" customHeight="1" thickBot="1" x14ac:dyDescent="0.3"/>
    <row r="5" spans="2:10" ht="17.25" customHeight="1" x14ac:dyDescent="0.3">
      <c r="C5" s="4" t="s">
        <v>27</v>
      </c>
      <c r="D5" s="4" t="s">
        <v>19</v>
      </c>
      <c r="E5" s="4" t="s">
        <v>28</v>
      </c>
      <c r="F5" s="4" t="s">
        <v>29</v>
      </c>
      <c r="G5" s="4" t="s">
        <v>30</v>
      </c>
      <c r="I5" s="17" t="s">
        <v>23</v>
      </c>
      <c r="J5" s="18"/>
    </row>
    <row r="6" spans="2:10" ht="17.25" customHeight="1" x14ac:dyDescent="0.25">
      <c r="B6" t="s">
        <v>5</v>
      </c>
      <c r="C6">
        <v>2</v>
      </c>
      <c r="D6" s="9">
        <v>3</v>
      </c>
      <c r="E6" s="8">
        <f>C6^3-2*C6-5</f>
        <v>-1</v>
      </c>
      <c r="F6" s="8">
        <f>D6^3-2*D6-5</f>
        <v>16</v>
      </c>
      <c r="G6" s="8">
        <f>(C6*F6-D6*E6)/(F6-E6)</f>
        <v>2.0588235294117645</v>
      </c>
      <c r="I6" s="19"/>
      <c r="J6" s="20"/>
    </row>
    <row r="7" spans="2:10" ht="17.25" customHeight="1" x14ac:dyDescent="0.25">
      <c r="B7" t="s">
        <v>6</v>
      </c>
      <c r="C7" s="9">
        <f>G6</f>
        <v>2.0588235294117645</v>
      </c>
      <c r="D7" s="9">
        <f>D6</f>
        <v>3</v>
      </c>
      <c r="E7" s="9">
        <f t="shared" ref="E7:F10" si="0">C7^3-2*C7-5</f>
        <v>-0.39079991858335283</v>
      </c>
      <c r="F7" s="9">
        <f t="shared" si="0"/>
        <v>16</v>
      </c>
      <c r="G7" s="9">
        <f t="shared" ref="G7:G10" si="1">(C7*F7-D7*E7)/(F7-E7)</f>
        <v>2.0812636598450225</v>
      </c>
      <c r="I7" s="19"/>
      <c r="J7" s="20"/>
    </row>
    <row r="8" spans="2:10" ht="17.25" customHeight="1" x14ac:dyDescent="0.25">
      <c r="B8" t="s">
        <v>7</v>
      </c>
      <c r="C8" s="9">
        <f t="shared" ref="C8:C10" si="2">G7</f>
        <v>2.0812636598450225</v>
      </c>
      <c r="D8" s="9">
        <f t="shared" ref="D8:D10" si="3">D7</f>
        <v>3</v>
      </c>
      <c r="E8" s="9">
        <f t="shared" si="0"/>
        <v>-0.1472040595537587</v>
      </c>
      <c r="F8" s="9">
        <f t="shared" si="0"/>
        <v>16</v>
      </c>
      <c r="G8" s="9">
        <f t="shared" si="1"/>
        <v>2.089639210090847</v>
      </c>
      <c r="I8" s="19"/>
      <c r="J8" s="20"/>
    </row>
    <row r="9" spans="2:10" ht="17.25" customHeight="1" thickBot="1" x14ac:dyDescent="0.3">
      <c r="B9" t="s">
        <v>8</v>
      </c>
      <c r="C9" s="9">
        <f t="shared" si="2"/>
        <v>2.089639210090847</v>
      </c>
      <c r="D9" s="9">
        <f t="shared" si="3"/>
        <v>3</v>
      </c>
      <c r="E9" s="9">
        <f t="shared" si="0"/>
        <v>-5.4676503273293875E-2</v>
      </c>
      <c r="F9" s="9">
        <f t="shared" si="0"/>
        <v>16</v>
      </c>
      <c r="G9" s="9">
        <f t="shared" si="1"/>
        <v>2.0927395743180055</v>
      </c>
      <c r="I9" s="21"/>
      <c r="J9" s="22"/>
    </row>
    <row r="10" spans="2:10" ht="17.25" customHeight="1" x14ac:dyDescent="0.25">
      <c r="B10" t="s">
        <v>9</v>
      </c>
      <c r="C10" s="9">
        <f t="shared" si="2"/>
        <v>2.0927395743180055</v>
      </c>
      <c r="D10" s="9">
        <f t="shared" si="3"/>
        <v>3</v>
      </c>
      <c r="E10" s="9">
        <f t="shared" si="0"/>
        <v>-2.0202866312459378E-2</v>
      </c>
      <c r="F10" s="9">
        <f t="shared" si="0"/>
        <v>16</v>
      </c>
      <c r="G10" s="9">
        <f t="shared" si="1"/>
        <v>2.0938837084618482</v>
      </c>
    </row>
    <row r="11" spans="2:10" ht="17.25" customHeight="1" x14ac:dyDescent="0.25"/>
    <row r="12" spans="2:10" ht="17.25" customHeight="1" x14ac:dyDescent="0.25"/>
    <row r="13" spans="2:10" ht="17.25" customHeight="1" x14ac:dyDescent="0.25"/>
    <row r="14" spans="2:10" ht="17.25" customHeight="1" x14ac:dyDescent="0.25"/>
    <row r="15" spans="2:10" ht="17.25" customHeight="1" x14ac:dyDescent="0.25"/>
    <row r="16" spans="2:10" ht="17.25" customHeight="1" x14ac:dyDescent="0.25"/>
    <row r="17" ht="17.25" customHeight="1" x14ac:dyDescent="0.25"/>
    <row r="18" ht="17.25" customHeight="1" x14ac:dyDescent="0.25"/>
    <row r="19" ht="17.25" customHeight="1" x14ac:dyDescent="0.25"/>
    <row r="20" ht="17.25" customHeight="1" x14ac:dyDescent="0.25"/>
  </sheetData>
  <mergeCells count="2">
    <mergeCell ref="E3:F3"/>
    <mergeCell ref="I5:J9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 siz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457200</xdr:colOff>
                <xdr:row>3</xdr:row>
                <xdr:rowOff>9525</xdr:rowOff>
              </to>
            </anchor>
          </objectPr>
        </oleObject>
      </mc:Choice>
      <mc:Fallback>
        <oleObject progId="Equation.3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6"/>
  <sheetViews>
    <sheetView zoomScale="130" zoomScaleNormal="130" workbookViewId="0">
      <selection activeCell="H3" sqref="H3:I7"/>
    </sheetView>
  </sheetViews>
  <sheetFormatPr defaultRowHeight="15" x14ac:dyDescent="0.25"/>
  <cols>
    <col min="1" max="1" width="4.140625" customWidth="1"/>
    <col min="3" max="4" width="14.42578125" customWidth="1"/>
    <col min="5" max="5" width="15" customWidth="1"/>
    <col min="6" max="6" width="4.42578125" customWidth="1"/>
    <col min="8" max="9" width="11.42578125" customWidth="1"/>
  </cols>
  <sheetData>
    <row r="1" spans="2:9" ht="17.25" customHeight="1" x14ac:dyDescent="0.25"/>
    <row r="2" spans="2:9" ht="17.25" customHeight="1" thickBot="1" x14ac:dyDescent="0.3"/>
    <row r="3" spans="2:9" ht="17.25" customHeight="1" x14ac:dyDescent="0.25">
      <c r="H3" s="17" t="s">
        <v>23</v>
      </c>
      <c r="I3" s="18"/>
    </row>
    <row r="4" spans="2:9" ht="17.25" customHeight="1" x14ac:dyDescent="0.25">
      <c r="H4" s="19"/>
      <c r="I4" s="20"/>
    </row>
    <row r="5" spans="2:9" ht="17.25" customHeight="1" x14ac:dyDescent="0.25">
      <c r="H5" s="19"/>
      <c r="I5" s="20"/>
    </row>
    <row r="6" spans="2:9" ht="17.25" customHeight="1" x14ac:dyDescent="0.25">
      <c r="H6" s="19"/>
      <c r="I6" s="20"/>
    </row>
    <row r="7" spans="2:9" ht="17.25" customHeight="1" thickBot="1" x14ac:dyDescent="0.3">
      <c r="H7" s="21"/>
      <c r="I7" s="22"/>
    </row>
    <row r="8" spans="2:9" ht="17.25" customHeight="1" x14ac:dyDescent="0.25"/>
    <row r="9" spans="2:9" ht="17.25" customHeight="1" x14ac:dyDescent="0.25">
      <c r="C9" s="14" t="s">
        <v>33</v>
      </c>
      <c r="D9" s="14" t="s">
        <v>34</v>
      </c>
      <c r="E9" s="14" t="s">
        <v>35</v>
      </c>
    </row>
    <row r="10" spans="2:9" x14ac:dyDescent="0.25">
      <c r="B10" t="s">
        <v>36</v>
      </c>
      <c r="C10">
        <v>1</v>
      </c>
      <c r="D10">
        <v>1</v>
      </c>
      <c r="E10">
        <v>1</v>
      </c>
    </row>
    <row r="11" spans="2:9" x14ac:dyDescent="0.25">
      <c r="B11" t="s">
        <v>5</v>
      </c>
      <c r="C11" s="8">
        <f>(30-2*D10-3*E10)/8</f>
        <v>3.125</v>
      </c>
      <c r="D11" s="8">
        <f>(-1+C10+2*E10)/9</f>
        <v>0.22222222222222221</v>
      </c>
      <c r="E11" s="8">
        <f>(31-2*C10-3*D10)/6</f>
        <v>4.333333333333333</v>
      </c>
    </row>
    <row r="12" spans="2:9" x14ac:dyDescent="0.25">
      <c r="B12" t="s">
        <v>6</v>
      </c>
      <c r="C12">
        <f t="shared" ref="C12:C15" si="0">(30-2*D11-3*E11)/8</f>
        <v>2.0694444444444446</v>
      </c>
      <c r="D12">
        <f t="shared" ref="D12:D15" si="1">(-1+C11+2*E11)/9</f>
        <v>1.199074074074074</v>
      </c>
      <c r="E12">
        <f t="shared" ref="E12:E15" si="2">(31-2*C11-3*D11)/6</f>
        <v>4.0138888888888884</v>
      </c>
    </row>
    <row r="13" spans="2:9" x14ac:dyDescent="0.25">
      <c r="B13" t="s">
        <v>7</v>
      </c>
      <c r="C13">
        <f t="shared" si="0"/>
        <v>1.9450231481481484</v>
      </c>
      <c r="D13">
        <f t="shared" si="1"/>
        <v>1.0108024691358024</v>
      </c>
      <c r="E13">
        <f t="shared" si="2"/>
        <v>3.8773148148148149</v>
      </c>
    </row>
    <row r="14" spans="2:9" x14ac:dyDescent="0.25">
      <c r="B14" t="s">
        <v>8</v>
      </c>
      <c r="C14">
        <f t="shared" si="0"/>
        <v>2.0433063271604937</v>
      </c>
      <c r="D14">
        <f t="shared" si="1"/>
        <v>0.96662808641975317</v>
      </c>
      <c r="E14">
        <f t="shared" si="2"/>
        <v>4.012924382716049</v>
      </c>
    </row>
    <row r="15" spans="2:9" x14ac:dyDescent="0.25">
      <c r="B15" t="s">
        <v>9</v>
      </c>
      <c r="C15">
        <f t="shared" si="0"/>
        <v>2.0034963348765435</v>
      </c>
      <c r="D15">
        <f t="shared" si="1"/>
        <v>1.0076838991769546</v>
      </c>
      <c r="E15">
        <f t="shared" si="2"/>
        <v>4.0022505144032925</v>
      </c>
    </row>
    <row r="25" spans="2:5" ht="17.25" customHeight="1" x14ac:dyDescent="0.25">
      <c r="C25" s="15" t="s">
        <v>33</v>
      </c>
      <c r="D25" s="15" t="s">
        <v>34</v>
      </c>
      <c r="E25" s="15" t="s">
        <v>35</v>
      </c>
    </row>
    <row r="26" spans="2:5" ht="15" customHeight="1" x14ac:dyDescent="0.25">
      <c r="B26" t="s">
        <v>36</v>
      </c>
      <c r="C26" s="8">
        <v>1</v>
      </c>
      <c r="D26" s="8">
        <v>1</v>
      </c>
      <c r="E26" s="8">
        <v>1</v>
      </c>
    </row>
    <row r="27" spans="2:5" x14ac:dyDescent="0.25">
      <c r="B27" t="s">
        <v>5</v>
      </c>
      <c r="C27" s="9">
        <f>(12-2*D26-E26)/5</f>
        <v>1.8</v>
      </c>
      <c r="D27" s="9">
        <f>(12-C26-E26)/4</f>
        <v>2.5</v>
      </c>
      <c r="E27" s="9">
        <f>(16-2*C26-D26)/4</f>
        <v>3.25</v>
      </c>
    </row>
    <row r="28" spans="2:5" x14ac:dyDescent="0.25">
      <c r="B28" t="s">
        <v>6</v>
      </c>
      <c r="C28" s="9">
        <f t="shared" ref="C28:C31" si="3">(12-2*D27-E27)/5</f>
        <v>0.75</v>
      </c>
      <c r="D28" s="9">
        <f t="shared" ref="D28:D31" si="4">(12-C27-E27)/4</f>
        <v>1.7374999999999998</v>
      </c>
      <c r="E28" s="9">
        <f t="shared" ref="E28:E31" si="5">(16-2*C27-D27)/4</f>
        <v>2.4750000000000001</v>
      </c>
    </row>
    <row r="29" spans="2:5" x14ac:dyDescent="0.25">
      <c r="B29" t="s">
        <v>7</v>
      </c>
      <c r="C29" s="9">
        <f t="shared" si="3"/>
        <v>1.2100000000000002</v>
      </c>
      <c r="D29" s="9">
        <f t="shared" si="4"/>
        <v>2.1937500000000001</v>
      </c>
      <c r="E29" s="9">
        <f t="shared" si="5"/>
        <v>3.1906249999999998</v>
      </c>
    </row>
    <row r="30" spans="2:5" x14ac:dyDescent="0.25">
      <c r="B30" t="s">
        <v>8</v>
      </c>
      <c r="C30" s="9">
        <f t="shared" si="3"/>
        <v>0.88437500000000002</v>
      </c>
      <c r="D30" s="9">
        <f t="shared" si="4"/>
        <v>1.8998437499999998</v>
      </c>
      <c r="E30" s="9">
        <f t="shared" si="5"/>
        <v>2.8465625000000001</v>
      </c>
    </row>
    <row r="31" spans="2:5" x14ac:dyDescent="0.25">
      <c r="B31" t="s">
        <v>9</v>
      </c>
      <c r="C31" s="9">
        <f t="shared" si="3"/>
        <v>1.0707500000000001</v>
      </c>
      <c r="D31" s="9">
        <f t="shared" si="4"/>
        <v>2.0672656250000001</v>
      </c>
      <c r="E31" s="9">
        <f t="shared" si="5"/>
        <v>3.0828515624999997</v>
      </c>
    </row>
    <row r="32" spans="2:5" x14ac:dyDescent="0.25">
      <c r="C32" s="9"/>
      <c r="D32" s="9"/>
      <c r="E32" s="9"/>
    </row>
    <row r="33" spans="3:5" x14ac:dyDescent="0.25">
      <c r="C33" s="9"/>
      <c r="D33" s="9"/>
      <c r="E33" s="9"/>
    </row>
    <row r="34" spans="3:5" x14ac:dyDescent="0.25">
      <c r="C34" s="9"/>
      <c r="D34" s="9"/>
      <c r="E34" s="9"/>
    </row>
    <row r="35" spans="3:5" x14ac:dyDescent="0.25">
      <c r="C35" s="9"/>
      <c r="D35" s="9"/>
      <c r="E35" s="9"/>
    </row>
    <row r="36" spans="3:5" x14ac:dyDescent="0.25">
      <c r="C36" s="9"/>
      <c r="D36" s="9"/>
      <c r="E36" s="9"/>
    </row>
  </sheetData>
  <mergeCells count="1">
    <mergeCell ref="H3:I7"/>
  </mergeCells>
  <pageMargins left="0.7" right="0.7" top="0.75" bottom="0.75" header="0.3" footer="0.3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Equation.3" shapeId="6152" r:id="rId4">
          <objectPr defaultSize="0" autoPict="0" r:id="rId5">
            <anchor moveWithCells="1" sizeWithCells="1">
              <from>
                <xdr:col>1</xdr:col>
                <xdr:colOff>0</xdr:colOff>
                <xdr:row>2</xdr:row>
                <xdr:rowOff>0</xdr:rowOff>
              </from>
              <to>
                <xdr:col>3</xdr:col>
                <xdr:colOff>485775</xdr:colOff>
                <xdr:row>3</xdr:row>
                <xdr:rowOff>180975</xdr:rowOff>
              </to>
            </anchor>
          </objectPr>
        </oleObject>
      </mc:Choice>
      <mc:Fallback>
        <oleObject progId="Equation.3" shapeId="6152" r:id="rId4"/>
      </mc:Fallback>
    </mc:AlternateContent>
    <mc:AlternateContent xmlns:mc="http://schemas.openxmlformats.org/markup-compatibility/2006">
      <mc:Choice Requires="x14">
        <oleObject progId="Equation.3" shapeId="6153" r:id="rId6">
          <objectPr defaultSize="0" autoPict="0" r:id="rId7">
            <anchor moveWithCells="1" sizeWithCells="1">
              <from>
                <xdr:col>1</xdr:col>
                <xdr:colOff>19050</xdr:colOff>
                <xdr:row>4</xdr:row>
                <xdr:rowOff>57150</xdr:rowOff>
              </from>
              <to>
                <xdr:col>3</xdr:col>
                <xdr:colOff>561975</xdr:colOff>
                <xdr:row>6</xdr:row>
                <xdr:rowOff>19050</xdr:rowOff>
              </to>
            </anchor>
          </objectPr>
        </oleObject>
      </mc:Choice>
      <mc:Fallback>
        <oleObject progId="Equation.3" shapeId="6153" r:id="rId6"/>
      </mc:Fallback>
    </mc:AlternateContent>
    <mc:AlternateContent xmlns:mc="http://schemas.openxmlformats.org/markup-compatibility/2006">
      <mc:Choice Requires="x14">
        <oleObject progId="Equation.3" shapeId="6154" r:id="rId8">
          <objectPr defaultSize="0" autoPict="0" r:id="rId9">
            <anchor moveWithCells="1" sizeWithCells="1">
              <from>
                <xdr:col>1</xdr:col>
                <xdr:colOff>47625</xdr:colOff>
                <xdr:row>6</xdr:row>
                <xdr:rowOff>47625</xdr:rowOff>
              </from>
              <to>
                <xdr:col>3</xdr:col>
                <xdr:colOff>523875</xdr:colOff>
                <xdr:row>8</xdr:row>
                <xdr:rowOff>9525</xdr:rowOff>
              </to>
            </anchor>
          </objectPr>
        </oleObject>
      </mc:Choice>
      <mc:Fallback>
        <oleObject progId="Equation.3" shapeId="6154" r:id="rId8"/>
      </mc:Fallback>
    </mc:AlternateContent>
    <mc:AlternateContent xmlns:mc="http://schemas.openxmlformats.org/markup-compatibility/2006">
      <mc:Choice Requires="x14">
        <oleObject progId="Equation.3" shapeId="6161" r:id="rId10">
          <objectPr defaultSize="0" autoPict="0" r:id="rId11">
            <anchor moveWithCells="1" sizeWithCells="1">
              <from>
                <xdr:col>1</xdr:col>
                <xdr:colOff>0</xdr:colOff>
                <xdr:row>17</xdr:row>
                <xdr:rowOff>0</xdr:rowOff>
              </from>
              <to>
                <xdr:col>3</xdr:col>
                <xdr:colOff>66675</xdr:colOff>
                <xdr:row>19</xdr:row>
                <xdr:rowOff>9525</xdr:rowOff>
              </to>
            </anchor>
          </objectPr>
        </oleObject>
      </mc:Choice>
      <mc:Fallback>
        <oleObject progId="Equation.3" shapeId="6161" r:id="rId10"/>
      </mc:Fallback>
    </mc:AlternateContent>
    <mc:AlternateContent xmlns:mc="http://schemas.openxmlformats.org/markup-compatibility/2006">
      <mc:Choice Requires="x14">
        <oleObject progId="Equation.3" shapeId="6163" r:id="rId12">
          <objectPr defaultSize="0" autoPict="0" r:id="rId13">
            <anchor moveWithCells="1" sizeWithCells="1">
              <from>
                <xdr:col>1</xdr:col>
                <xdr:colOff>0</xdr:colOff>
                <xdr:row>21</xdr:row>
                <xdr:rowOff>0</xdr:rowOff>
              </from>
              <to>
                <xdr:col>3</xdr:col>
                <xdr:colOff>85725</xdr:colOff>
                <xdr:row>23</xdr:row>
                <xdr:rowOff>9525</xdr:rowOff>
              </to>
            </anchor>
          </objectPr>
        </oleObject>
      </mc:Choice>
      <mc:Fallback>
        <oleObject progId="Equation.3" shapeId="6163" r:id="rId12"/>
      </mc:Fallback>
    </mc:AlternateContent>
    <mc:AlternateContent xmlns:mc="http://schemas.openxmlformats.org/markup-compatibility/2006">
      <mc:Choice Requires="x14">
        <oleObject progId="Equation.3" shapeId="6164" r:id="rId14">
          <objectPr defaultSize="0" autoPict="0" r:id="rId15">
            <anchor moveWithCells="1" sizeWithCells="1">
              <from>
                <xdr:col>1</xdr:col>
                <xdr:colOff>0</xdr:colOff>
                <xdr:row>19</xdr:row>
                <xdr:rowOff>0</xdr:rowOff>
              </from>
              <to>
                <xdr:col>3</xdr:col>
                <xdr:colOff>19050</xdr:colOff>
                <xdr:row>21</xdr:row>
                <xdr:rowOff>9525</xdr:rowOff>
              </to>
            </anchor>
          </objectPr>
        </oleObject>
      </mc:Choice>
      <mc:Fallback>
        <oleObject progId="Equation.3" shapeId="6164" r:id="rId1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5"/>
  <sheetViews>
    <sheetView zoomScale="130" zoomScaleNormal="130" workbookViewId="0"/>
  </sheetViews>
  <sheetFormatPr defaultRowHeight="15" x14ac:dyDescent="0.25"/>
  <cols>
    <col min="3" max="5" width="10.140625" customWidth="1"/>
    <col min="6" max="6" width="3.42578125" customWidth="1"/>
    <col min="8" max="9" width="12.140625" customWidth="1"/>
  </cols>
  <sheetData>
    <row r="1" spans="2:9" ht="17.25" customHeight="1" x14ac:dyDescent="0.25"/>
    <row r="2" spans="2:9" ht="17.25" customHeight="1" x14ac:dyDescent="0.25"/>
    <row r="3" spans="2:9" ht="17.25" customHeight="1" x14ac:dyDescent="0.25"/>
    <row r="4" spans="2:9" ht="17.25" customHeight="1" x14ac:dyDescent="0.25"/>
    <row r="5" spans="2:9" ht="17.25" customHeight="1" x14ac:dyDescent="0.25"/>
    <row r="6" spans="2:9" ht="17.25" customHeight="1" x14ac:dyDescent="0.25"/>
    <row r="7" spans="2:9" ht="17.25" customHeight="1" x14ac:dyDescent="0.25"/>
    <row r="8" spans="2:9" ht="17.25" customHeight="1" thickBot="1" x14ac:dyDescent="0.3"/>
    <row r="9" spans="2:9" ht="17.25" customHeight="1" x14ac:dyDescent="0.25">
      <c r="C9" s="15" t="s">
        <v>33</v>
      </c>
      <c r="D9" s="15" t="s">
        <v>34</v>
      </c>
      <c r="E9" s="15" t="s">
        <v>35</v>
      </c>
      <c r="H9" s="17" t="s">
        <v>23</v>
      </c>
      <c r="I9" s="18"/>
    </row>
    <row r="10" spans="2:9" x14ac:dyDescent="0.25">
      <c r="B10" t="s">
        <v>36</v>
      </c>
      <c r="C10">
        <v>1</v>
      </c>
      <c r="D10">
        <v>1</v>
      </c>
      <c r="E10">
        <v>1</v>
      </c>
      <c r="H10" s="19"/>
      <c r="I10" s="20"/>
    </row>
    <row r="11" spans="2:9" x14ac:dyDescent="0.25">
      <c r="B11" t="s">
        <v>5</v>
      </c>
      <c r="C11" s="8">
        <f>(30-2*D10-3*E10)/8</f>
        <v>3.125</v>
      </c>
      <c r="D11" s="8">
        <f>(-1+C11+2*E10)/9</f>
        <v>0.45833333333333331</v>
      </c>
      <c r="E11" s="8">
        <f>(31-2*C11-3*D11)/6</f>
        <v>3.8958333333333335</v>
      </c>
      <c r="H11" s="19"/>
      <c r="I11" s="20"/>
    </row>
    <row r="12" spans="2:9" x14ac:dyDescent="0.25">
      <c r="B12" t="s">
        <v>6</v>
      </c>
      <c r="C12">
        <f t="shared" ref="C12:C15" si="0">(30-2*D11-3*E11)/8</f>
        <v>2.1744791666666665</v>
      </c>
      <c r="D12" s="9">
        <f t="shared" ref="D12:D15" si="1">(-1+C12+2*E11)/9</f>
        <v>0.99623842592592604</v>
      </c>
      <c r="E12" s="9">
        <f t="shared" ref="E12:E15" si="2">(31-2*C12-3*D12)/6</f>
        <v>3.9437210648148149</v>
      </c>
      <c r="H12" s="19"/>
      <c r="I12" s="20"/>
    </row>
    <row r="13" spans="2:9" ht="15.75" thickBot="1" x14ac:dyDescent="0.3">
      <c r="B13" t="s">
        <v>7</v>
      </c>
      <c r="C13">
        <f t="shared" si="0"/>
        <v>2.0220449942129628</v>
      </c>
      <c r="D13" s="9">
        <f t="shared" si="1"/>
        <v>0.98994301376028793</v>
      </c>
      <c r="E13" s="9">
        <f t="shared" si="2"/>
        <v>3.9976801617155355</v>
      </c>
      <c r="H13" s="21"/>
      <c r="I13" s="22"/>
    </row>
    <row r="14" spans="2:9" x14ac:dyDescent="0.25">
      <c r="B14" t="s">
        <v>8</v>
      </c>
      <c r="C14">
        <f t="shared" si="0"/>
        <v>2.0033841859166026</v>
      </c>
      <c r="D14" s="9">
        <f t="shared" si="1"/>
        <v>0.99986050103863044</v>
      </c>
      <c r="E14" s="9">
        <f t="shared" si="2"/>
        <v>3.9989416875084842</v>
      </c>
    </row>
    <row r="15" spans="2:9" x14ac:dyDescent="0.25">
      <c r="B15" t="s">
        <v>9</v>
      </c>
      <c r="C15">
        <f t="shared" si="0"/>
        <v>2.0004317419246607</v>
      </c>
      <c r="D15" s="9">
        <f t="shared" si="1"/>
        <v>0.99981279077129215</v>
      </c>
      <c r="E15" s="9">
        <f t="shared" si="2"/>
        <v>3.9999496906394669</v>
      </c>
    </row>
    <row r="25" spans="2:5" ht="17.25" customHeight="1" x14ac:dyDescent="0.25">
      <c r="C25" s="15" t="s">
        <v>33</v>
      </c>
      <c r="D25" s="15" t="s">
        <v>34</v>
      </c>
      <c r="E25" s="15" t="s">
        <v>35</v>
      </c>
    </row>
    <row r="26" spans="2:5" x14ac:dyDescent="0.25">
      <c r="B26" t="s">
        <v>36</v>
      </c>
      <c r="C26" s="9">
        <v>1</v>
      </c>
      <c r="D26" s="9">
        <v>1</v>
      </c>
      <c r="E26" s="9">
        <v>1</v>
      </c>
    </row>
    <row r="27" spans="2:5" x14ac:dyDescent="0.25">
      <c r="B27" t="s">
        <v>5</v>
      </c>
      <c r="C27" s="8">
        <f>(12-2*D26-E26)/5</f>
        <v>1.8</v>
      </c>
      <c r="D27" s="8">
        <f>(12-C27-E26)/4</f>
        <v>2.2999999999999998</v>
      </c>
      <c r="E27" s="8">
        <f>(16-2*C27-D27)/4</f>
        <v>2.5250000000000004</v>
      </c>
    </row>
    <row r="28" spans="2:5" x14ac:dyDescent="0.25">
      <c r="B28" t="s">
        <v>6</v>
      </c>
      <c r="C28" s="9">
        <f t="shared" ref="C28:C31" si="3">(12-2*D27-E27)/5</f>
        <v>0.97499999999999998</v>
      </c>
      <c r="D28" s="9">
        <f t="shared" ref="D28:D31" si="4">(12-C28-E27)/4</f>
        <v>2.125</v>
      </c>
      <c r="E28" s="9">
        <f t="shared" ref="E28:E31" si="5">(16-2*C28-D28)/4</f>
        <v>2.9812500000000002</v>
      </c>
    </row>
    <row r="29" spans="2:5" x14ac:dyDescent="0.25">
      <c r="B29" t="s">
        <v>7</v>
      </c>
      <c r="C29" s="9">
        <f t="shared" si="3"/>
        <v>0.95374999999999999</v>
      </c>
      <c r="D29" s="9">
        <f t="shared" si="4"/>
        <v>2.0162500000000003</v>
      </c>
      <c r="E29" s="9">
        <f t="shared" si="5"/>
        <v>3.0190624999999995</v>
      </c>
    </row>
    <row r="30" spans="2:5" x14ac:dyDescent="0.25">
      <c r="B30" t="s">
        <v>8</v>
      </c>
      <c r="C30" s="9">
        <f t="shared" si="3"/>
        <v>0.98968749999999994</v>
      </c>
      <c r="D30" s="9">
        <f t="shared" si="4"/>
        <v>1.9978125</v>
      </c>
      <c r="E30" s="9">
        <f t="shared" si="5"/>
        <v>3.0057031250000001</v>
      </c>
    </row>
    <row r="31" spans="2:5" x14ac:dyDescent="0.25">
      <c r="B31" t="s">
        <v>9</v>
      </c>
      <c r="C31" s="9">
        <f t="shared" si="3"/>
        <v>0.99973437499999984</v>
      </c>
      <c r="D31" s="9">
        <f t="shared" si="4"/>
        <v>1.9986406250000002</v>
      </c>
      <c r="E31" s="9">
        <f t="shared" si="5"/>
        <v>3.0004726562499999</v>
      </c>
    </row>
    <row r="32" spans="2:5" x14ac:dyDescent="0.25">
      <c r="C32" s="9"/>
      <c r="D32" s="9"/>
      <c r="E32" s="9"/>
    </row>
    <row r="33" spans="3:5" x14ac:dyDescent="0.25">
      <c r="C33" s="9"/>
      <c r="D33" s="9"/>
      <c r="E33" s="9"/>
    </row>
    <row r="34" spans="3:5" x14ac:dyDescent="0.25">
      <c r="C34" s="9"/>
      <c r="D34" s="9"/>
      <c r="E34" s="9"/>
    </row>
    <row r="35" spans="3:5" x14ac:dyDescent="0.25">
      <c r="C35" s="9"/>
      <c r="D35" s="9"/>
      <c r="E35" s="9"/>
    </row>
  </sheetData>
  <mergeCells count="1">
    <mergeCell ref="H9:I13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7169" r:id="rId3">
          <objectPr defaultSize="0" autoPict="0" r:id="rId4">
            <anchor moveWithCells="1" sizeWithCells="1">
              <from>
                <xdr:col>1</xdr:col>
                <xdr:colOff>0</xdr:colOff>
                <xdr:row>2</xdr:row>
                <xdr:rowOff>0</xdr:rowOff>
              </from>
              <to>
                <xdr:col>3</xdr:col>
                <xdr:colOff>485775</xdr:colOff>
                <xdr:row>3</xdr:row>
                <xdr:rowOff>180975</xdr:rowOff>
              </to>
            </anchor>
          </objectPr>
        </oleObject>
      </mc:Choice>
      <mc:Fallback>
        <oleObject progId="Equation.3" shapeId="7169" r:id="rId3"/>
      </mc:Fallback>
    </mc:AlternateContent>
    <mc:AlternateContent xmlns:mc="http://schemas.openxmlformats.org/markup-compatibility/2006">
      <mc:Choice Requires="x14">
        <oleObject progId="Equation.3" shapeId="7179" r:id="rId5">
          <objectPr defaultSize="0" autoPict="0" r:id="rId6">
            <anchor moveWithCells="1" sizeWithCells="1">
              <from>
                <xdr:col>1</xdr:col>
                <xdr:colOff>0</xdr:colOff>
                <xdr:row>4</xdr:row>
                <xdr:rowOff>0</xdr:rowOff>
              </from>
              <to>
                <xdr:col>3</xdr:col>
                <xdr:colOff>542925</xdr:colOff>
                <xdr:row>5</xdr:row>
                <xdr:rowOff>171450</xdr:rowOff>
              </to>
            </anchor>
          </objectPr>
        </oleObject>
      </mc:Choice>
      <mc:Fallback>
        <oleObject progId="Equation.3" shapeId="7179" r:id="rId5"/>
      </mc:Fallback>
    </mc:AlternateContent>
    <mc:AlternateContent xmlns:mc="http://schemas.openxmlformats.org/markup-compatibility/2006">
      <mc:Choice Requires="x14">
        <oleObject progId="Equation.3" shapeId="7180" r:id="rId7">
          <objectPr defaultSize="0" autoPict="0" r:id="rId8">
            <anchor moveWithCells="1" sizeWithCells="1">
              <from>
                <xdr:col>1</xdr:col>
                <xdr:colOff>0</xdr:colOff>
                <xdr:row>6</xdr:row>
                <xdr:rowOff>0</xdr:rowOff>
              </from>
              <to>
                <xdr:col>4</xdr:col>
                <xdr:colOff>76200</xdr:colOff>
                <xdr:row>7</xdr:row>
                <xdr:rowOff>171450</xdr:rowOff>
              </to>
            </anchor>
          </objectPr>
        </oleObject>
      </mc:Choice>
      <mc:Fallback>
        <oleObject progId="Equation.3" shapeId="7180" r:id="rId7"/>
      </mc:Fallback>
    </mc:AlternateContent>
    <mc:AlternateContent xmlns:mc="http://schemas.openxmlformats.org/markup-compatibility/2006">
      <mc:Choice Requires="x14">
        <oleObject progId="Equation.3" shapeId="7181" r:id="rId9">
          <objectPr defaultSize="0" autoPict="0" r:id="rId10">
            <anchor moveWithCells="1" sizeWithCells="1">
              <from>
                <xdr:col>1</xdr:col>
                <xdr:colOff>0</xdr:colOff>
                <xdr:row>17</xdr:row>
                <xdr:rowOff>0</xdr:rowOff>
              </from>
              <to>
                <xdr:col>3</xdr:col>
                <xdr:colOff>352425</xdr:colOff>
                <xdr:row>19</xdr:row>
                <xdr:rowOff>9525</xdr:rowOff>
              </to>
            </anchor>
          </objectPr>
        </oleObject>
      </mc:Choice>
      <mc:Fallback>
        <oleObject progId="Equation.3" shapeId="7181" r:id="rId9"/>
      </mc:Fallback>
    </mc:AlternateContent>
    <mc:AlternateContent xmlns:mc="http://schemas.openxmlformats.org/markup-compatibility/2006">
      <mc:Choice Requires="x14">
        <oleObject progId="Equation.3" shapeId="7182" r:id="rId11">
          <objectPr defaultSize="0" autoPict="0" r:id="rId12">
            <anchor moveWithCells="1" sizeWithCells="1">
              <from>
                <xdr:col>1</xdr:col>
                <xdr:colOff>0</xdr:colOff>
                <xdr:row>19</xdr:row>
                <xdr:rowOff>0</xdr:rowOff>
              </from>
              <to>
                <xdr:col>3</xdr:col>
                <xdr:colOff>400050</xdr:colOff>
                <xdr:row>21</xdr:row>
                <xdr:rowOff>9525</xdr:rowOff>
              </to>
            </anchor>
          </objectPr>
        </oleObject>
      </mc:Choice>
      <mc:Fallback>
        <oleObject progId="Equation.3" shapeId="7182" r:id="rId11"/>
      </mc:Fallback>
    </mc:AlternateContent>
    <mc:AlternateContent xmlns:mc="http://schemas.openxmlformats.org/markup-compatibility/2006">
      <mc:Choice Requires="x14">
        <oleObject progId="Equation.3" shapeId="7183" r:id="rId13">
          <objectPr defaultSize="0" autoPict="0" r:id="rId14">
            <anchor moveWithCells="1" sizeWithCells="1">
              <from>
                <xdr:col>1</xdr:col>
                <xdr:colOff>0</xdr:colOff>
                <xdr:row>21</xdr:row>
                <xdr:rowOff>0</xdr:rowOff>
              </from>
              <to>
                <xdr:col>3</xdr:col>
                <xdr:colOff>581025</xdr:colOff>
                <xdr:row>23</xdr:row>
                <xdr:rowOff>9525</xdr:rowOff>
              </to>
            </anchor>
          </objectPr>
        </oleObject>
      </mc:Choice>
      <mc:Fallback>
        <oleObject progId="Equation.3" shapeId="7183" r:id="rId1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İkiye Bölme</vt:lpstr>
      <vt:lpstr>Sabit Nokta</vt:lpstr>
      <vt:lpstr>Newton Raphson</vt:lpstr>
      <vt:lpstr>Sekant Yön.</vt:lpstr>
      <vt:lpstr>Kiriş</vt:lpstr>
      <vt:lpstr>Jakobi</vt:lpstr>
      <vt:lpstr>Gauss-Seidel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2020-05-26T19:13:55Z</dcterms:created>
  <dcterms:modified xsi:type="dcterms:W3CDTF">2021-01-05T20:50:51Z</dcterms:modified>
</cp:coreProperties>
</file>